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275" windowHeight="8070" tabRatio="660"/>
  </bookViews>
  <sheets>
    <sheet name="YH041800(1)" sheetId="1" r:id="rId1"/>
    <sheet name="Sheet1" sheetId="2" r:id="rId2"/>
  </sheets>
  <definedNames>
    <definedName name="_xlnm.Print_Area" localSheetId="0">'YH041800(1)'!$A$1:$S$245</definedName>
  </definedNames>
  <calcPr calcId="145621"/>
</workbook>
</file>

<file path=xl/calcChain.xml><?xml version="1.0" encoding="utf-8"?>
<calcChain xmlns="http://schemas.openxmlformats.org/spreadsheetml/2006/main">
  <c r="R235" i="1" l="1"/>
  <c r="L235" i="1"/>
  <c r="O235" i="1"/>
  <c r="I235" i="1"/>
  <c r="E235" i="1"/>
  <c r="I95" i="1" l="1"/>
  <c r="I96" i="1"/>
  <c r="I37" i="1" l="1"/>
  <c r="I49" i="1"/>
  <c r="E137" i="1"/>
  <c r="E138" i="1"/>
  <c r="E139" i="1"/>
  <c r="E140" i="1"/>
  <c r="E141" i="1"/>
  <c r="E142" i="1"/>
  <c r="R136" i="1"/>
  <c r="R137" i="1"/>
  <c r="R138" i="1"/>
  <c r="R139" i="1"/>
  <c r="R140" i="1"/>
  <c r="R141" i="1"/>
  <c r="R142" i="1"/>
  <c r="O136" i="1"/>
  <c r="O137" i="1"/>
  <c r="O138" i="1"/>
  <c r="O139" i="1"/>
  <c r="O140" i="1"/>
  <c r="O141" i="1"/>
  <c r="O142" i="1"/>
  <c r="L136" i="1"/>
  <c r="L137" i="1"/>
  <c r="L138" i="1"/>
  <c r="L139" i="1"/>
  <c r="L140" i="1"/>
  <c r="L141" i="1"/>
  <c r="L142" i="1"/>
  <c r="I136" i="1"/>
  <c r="I137" i="1"/>
  <c r="I138" i="1"/>
  <c r="I139" i="1"/>
  <c r="I140" i="1"/>
  <c r="I141" i="1"/>
  <c r="I142" i="1"/>
  <c r="R43" i="1"/>
  <c r="R44" i="1"/>
  <c r="R45" i="1"/>
  <c r="R46" i="1"/>
  <c r="O43" i="1"/>
  <c r="O44" i="1"/>
  <c r="O45" i="1"/>
  <c r="O46" i="1"/>
  <c r="L43" i="1"/>
  <c r="L44" i="1"/>
  <c r="L45" i="1"/>
  <c r="L46" i="1"/>
  <c r="E43" i="1"/>
  <c r="E44" i="1"/>
  <c r="E45" i="1"/>
  <c r="E46" i="1"/>
  <c r="I43" i="1"/>
  <c r="I44" i="1"/>
  <c r="I45" i="1"/>
  <c r="I46" i="1"/>
  <c r="E6" i="1" l="1"/>
  <c r="R186" i="1" l="1"/>
  <c r="O186" i="1"/>
  <c r="L186" i="1"/>
  <c r="I186" i="1"/>
  <c r="E186" i="1"/>
  <c r="E136" i="1"/>
  <c r="Q143" i="1"/>
  <c r="N143" i="1"/>
  <c r="K143" i="1"/>
  <c r="O143" i="1" s="1"/>
  <c r="H143" i="1"/>
  <c r="D143" i="1"/>
  <c r="C143" i="1"/>
  <c r="R109" i="1"/>
  <c r="R110" i="1"/>
  <c r="O109" i="1"/>
  <c r="O110" i="1"/>
  <c r="L109" i="1"/>
  <c r="L110" i="1"/>
  <c r="I109" i="1"/>
  <c r="I110" i="1"/>
  <c r="E109" i="1"/>
  <c r="E110" i="1"/>
  <c r="R94" i="1"/>
  <c r="R95" i="1"/>
  <c r="R96" i="1"/>
  <c r="O94" i="1"/>
  <c r="O95" i="1"/>
  <c r="O96" i="1"/>
  <c r="L94" i="1"/>
  <c r="L95" i="1"/>
  <c r="L96" i="1"/>
  <c r="I94" i="1"/>
  <c r="E94" i="1"/>
  <c r="E95" i="1"/>
  <c r="E96" i="1"/>
  <c r="Q98" i="1"/>
  <c r="N98" i="1"/>
  <c r="K98" i="1"/>
  <c r="H98" i="1"/>
  <c r="D98" i="1"/>
  <c r="C98" i="1"/>
  <c r="Q92" i="1"/>
  <c r="N92" i="1"/>
  <c r="K92" i="1"/>
  <c r="H92" i="1"/>
  <c r="D92" i="1"/>
  <c r="C92" i="1"/>
  <c r="R85" i="1"/>
  <c r="R86" i="1"/>
  <c r="R87" i="1"/>
  <c r="R88" i="1"/>
  <c r="O85" i="1"/>
  <c r="O86" i="1"/>
  <c r="O87" i="1"/>
  <c r="O88" i="1"/>
  <c r="L85" i="1"/>
  <c r="L86" i="1"/>
  <c r="L87" i="1"/>
  <c r="L88" i="1"/>
  <c r="I85" i="1"/>
  <c r="I86" i="1"/>
  <c r="I87" i="1"/>
  <c r="I88" i="1"/>
  <c r="E86" i="1"/>
  <c r="E87" i="1"/>
  <c r="E88" i="1"/>
  <c r="E85" i="1"/>
  <c r="Q56" i="1"/>
  <c r="N56" i="1"/>
  <c r="K56" i="1"/>
  <c r="H56" i="1"/>
  <c r="D56" i="1"/>
  <c r="C56" i="1"/>
  <c r="Q53" i="1"/>
  <c r="N53" i="1"/>
  <c r="K53" i="1"/>
  <c r="H53" i="1"/>
  <c r="D53" i="1"/>
  <c r="C53" i="1"/>
  <c r="E35" i="1"/>
  <c r="I35" i="1"/>
  <c r="L35" i="1"/>
  <c r="O35" i="1"/>
  <c r="R35" i="1"/>
  <c r="B22" i="2"/>
  <c r="A22" i="2"/>
  <c r="Q15" i="1"/>
  <c r="N15" i="1"/>
  <c r="K15" i="1"/>
  <c r="H15" i="1"/>
  <c r="D15" i="1"/>
  <c r="C15" i="1"/>
  <c r="Q13" i="1"/>
  <c r="N13" i="1"/>
  <c r="K13" i="1"/>
  <c r="H13" i="1"/>
  <c r="D13" i="1"/>
  <c r="C13" i="1"/>
  <c r="R143" i="1" l="1"/>
  <c r="I143" i="1"/>
  <c r="L143" i="1"/>
  <c r="L53" i="1"/>
  <c r="E92" i="1"/>
  <c r="R92" i="1"/>
  <c r="L92" i="1"/>
  <c r="O92" i="1"/>
  <c r="I92" i="1"/>
  <c r="R13" i="1"/>
  <c r="R53" i="1"/>
  <c r="O53" i="1"/>
  <c r="I53" i="1"/>
  <c r="E53" i="1"/>
  <c r="O13" i="1"/>
  <c r="L13" i="1"/>
  <c r="I13" i="1"/>
  <c r="E13" i="1"/>
  <c r="N156" i="1"/>
  <c r="N158" i="1"/>
  <c r="K170" i="1" l="1"/>
  <c r="L135" i="1"/>
  <c r="R148" i="1" l="1"/>
  <c r="O148" i="1"/>
  <c r="L148" i="1"/>
  <c r="E148" i="1"/>
  <c r="I148" i="1"/>
  <c r="D78" i="1"/>
  <c r="R33" i="1" l="1"/>
  <c r="O33" i="1"/>
  <c r="L33" i="1"/>
  <c r="E33" i="1"/>
  <c r="I33" i="1"/>
  <c r="R34" i="1"/>
  <c r="O34" i="1"/>
  <c r="L34" i="1"/>
  <c r="I34" i="1"/>
  <c r="E34" i="1"/>
  <c r="R243" i="1" l="1"/>
  <c r="R242" i="1"/>
  <c r="R241" i="1"/>
  <c r="R240" i="1"/>
  <c r="R239" i="1"/>
  <c r="R238" i="1"/>
  <c r="R236" i="1"/>
  <c r="R234" i="1"/>
  <c r="R233" i="1"/>
  <c r="R232" i="1"/>
  <c r="R231" i="1"/>
  <c r="R230" i="1"/>
  <c r="R229" i="1"/>
  <c r="R227" i="1"/>
  <c r="R224" i="1"/>
  <c r="R223" i="1"/>
  <c r="R222" i="1"/>
  <c r="R219" i="1"/>
  <c r="R218" i="1"/>
  <c r="R217" i="1"/>
  <c r="R215" i="1"/>
  <c r="R214" i="1"/>
  <c r="R213" i="1"/>
  <c r="R211" i="1"/>
  <c r="R210" i="1"/>
  <c r="R208" i="1"/>
  <c r="R207" i="1"/>
  <c r="R206" i="1"/>
  <c r="R205" i="1"/>
  <c r="R204" i="1"/>
  <c r="R203" i="1"/>
  <c r="R202" i="1"/>
  <c r="R201" i="1"/>
  <c r="R200" i="1"/>
  <c r="R198" i="1"/>
  <c r="R197" i="1"/>
  <c r="R196" i="1"/>
  <c r="R194" i="1"/>
  <c r="R193" i="1"/>
  <c r="R192" i="1"/>
  <c r="R191" i="1"/>
  <c r="R190" i="1"/>
  <c r="R189" i="1"/>
  <c r="R188" i="1"/>
  <c r="R187" i="1"/>
  <c r="R185" i="1"/>
  <c r="R184" i="1"/>
  <c r="R183" i="1"/>
  <c r="R182" i="1"/>
  <c r="R181" i="1"/>
  <c r="R180" i="1"/>
  <c r="R179" i="1"/>
  <c r="R178" i="1"/>
  <c r="R177" i="1"/>
  <c r="R175" i="1"/>
  <c r="R172" i="1"/>
  <c r="R171" i="1"/>
  <c r="R169" i="1"/>
  <c r="R168" i="1"/>
  <c r="R167" i="1"/>
  <c r="R166" i="1"/>
  <c r="R165" i="1"/>
  <c r="R164" i="1"/>
  <c r="R163" i="1"/>
  <c r="R162" i="1"/>
  <c r="R161" i="1"/>
  <c r="R160" i="1"/>
  <c r="R159" i="1"/>
  <c r="R157" i="1"/>
  <c r="R155" i="1"/>
  <c r="R154" i="1"/>
  <c r="R153" i="1"/>
  <c r="R152" i="1"/>
  <c r="R151" i="1"/>
  <c r="R150" i="1"/>
  <c r="R149" i="1"/>
  <c r="R147" i="1"/>
  <c r="R146" i="1"/>
  <c r="R145" i="1"/>
  <c r="R144" i="1"/>
  <c r="R135" i="1"/>
  <c r="R133" i="1"/>
  <c r="R132" i="1"/>
  <c r="R131" i="1"/>
  <c r="R130" i="1"/>
  <c r="R129" i="1"/>
  <c r="R128" i="1"/>
  <c r="R127" i="1"/>
  <c r="R126" i="1"/>
  <c r="R125" i="1"/>
  <c r="R124" i="1"/>
  <c r="R123" i="1"/>
  <c r="R122" i="1"/>
  <c r="R121" i="1"/>
  <c r="R120" i="1"/>
  <c r="R119" i="1"/>
  <c r="R118" i="1"/>
  <c r="R117" i="1"/>
  <c r="R115" i="1"/>
  <c r="R114" i="1"/>
  <c r="R113" i="1"/>
  <c r="R112" i="1"/>
  <c r="R111" i="1"/>
  <c r="R108" i="1"/>
  <c r="R107" i="1"/>
  <c r="R104" i="1"/>
  <c r="R103" i="1"/>
  <c r="R102" i="1"/>
  <c r="R101" i="1"/>
  <c r="R100" i="1"/>
  <c r="R99" i="1"/>
  <c r="R97" i="1"/>
  <c r="R93" i="1"/>
  <c r="R91" i="1"/>
  <c r="R89" i="1"/>
  <c r="R84" i="1"/>
  <c r="R83" i="1"/>
  <c r="R82" i="1"/>
  <c r="R81" i="1"/>
  <c r="R80" i="1"/>
  <c r="R79" i="1"/>
  <c r="R77" i="1"/>
  <c r="R76" i="1"/>
  <c r="R75" i="1"/>
  <c r="R74" i="1"/>
  <c r="R73" i="1"/>
  <c r="R72" i="1"/>
  <c r="R71" i="1"/>
  <c r="R70" i="1"/>
  <c r="R69" i="1"/>
  <c r="R66" i="1"/>
  <c r="R65" i="1"/>
  <c r="R64" i="1"/>
  <c r="R62" i="1"/>
  <c r="R61" i="1"/>
  <c r="R60" i="1"/>
  <c r="R59" i="1"/>
  <c r="R58" i="1"/>
  <c r="R57" i="1"/>
  <c r="R55" i="1"/>
  <c r="R54" i="1"/>
  <c r="R52" i="1"/>
  <c r="R51" i="1"/>
  <c r="R50" i="1"/>
  <c r="R48" i="1"/>
  <c r="R47" i="1"/>
  <c r="R42" i="1"/>
  <c r="R41" i="1"/>
  <c r="R40" i="1"/>
  <c r="R39" i="1"/>
  <c r="R38" i="1"/>
  <c r="R36" i="1"/>
  <c r="R32" i="1"/>
  <c r="R31" i="1"/>
  <c r="R30" i="1"/>
  <c r="R29" i="1"/>
  <c r="R28" i="1"/>
  <c r="R27" i="1"/>
  <c r="R26" i="1"/>
  <c r="R25" i="1"/>
  <c r="R24" i="1"/>
  <c r="R23" i="1"/>
  <c r="R20" i="1"/>
  <c r="R19" i="1"/>
  <c r="R18" i="1"/>
  <c r="R16" i="1"/>
  <c r="R14" i="1"/>
  <c r="R12" i="1"/>
  <c r="R10" i="1"/>
  <c r="R9" i="1"/>
  <c r="R8" i="1"/>
  <c r="R7" i="1"/>
  <c r="R6" i="1"/>
  <c r="R5" i="1"/>
  <c r="R4" i="1"/>
  <c r="Q209" i="1"/>
  <c r="N176" i="1"/>
  <c r="O243" i="1" l="1"/>
  <c r="O242" i="1"/>
  <c r="O241" i="1"/>
  <c r="O240" i="1"/>
  <c r="O239" i="1"/>
  <c r="O238" i="1"/>
  <c r="O236" i="1"/>
  <c r="O234" i="1"/>
  <c r="O233" i="1"/>
  <c r="O232" i="1"/>
  <c r="O231" i="1"/>
  <c r="O230" i="1"/>
  <c r="O229" i="1"/>
  <c r="O227" i="1"/>
  <c r="O224" i="1"/>
  <c r="O223" i="1"/>
  <c r="O222" i="1"/>
  <c r="O219" i="1"/>
  <c r="O218" i="1"/>
  <c r="O217" i="1"/>
  <c r="O215" i="1"/>
  <c r="O214" i="1"/>
  <c r="O213" i="1"/>
  <c r="O211" i="1"/>
  <c r="O210" i="1"/>
  <c r="O208" i="1"/>
  <c r="O207" i="1"/>
  <c r="O206" i="1"/>
  <c r="O205" i="1"/>
  <c r="O204" i="1"/>
  <c r="O203" i="1"/>
  <c r="O202" i="1"/>
  <c r="O201" i="1"/>
  <c r="O200" i="1"/>
  <c r="O198" i="1"/>
  <c r="O197" i="1"/>
  <c r="O196" i="1"/>
  <c r="O194" i="1"/>
  <c r="O193" i="1"/>
  <c r="O192" i="1"/>
  <c r="O191" i="1"/>
  <c r="O190" i="1"/>
  <c r="O189" i="1"/>
  <c r="O188" i="1"/>
  <c r="O187" i="1"/>
  <c r="O185" i="1"/>
  <c r="O184" i="1"/>
  <c r="O183" i="1"/>
  <c r="O182" i="1"/>
  <c r="O181" i="1"/>
  <c r="O180" i="1"/>
  <c r="O179" i="1"/>
  <c r="O178" i="1"/>
  <c r="O177" i="1"/>
  <c r="O175" i="1"/>
  <c r="O172" i="1"/>
  <c r="O171" i="1"/>
  <c r="O169" i="1"/>
  <c r="O168" i="1"/>
  <c r="O167" i="1"/>
  <c r="O166" i="1"/>
  <c r="O165" i="1"/>
  <c r="O164" i="1"/>
  <c r="O163" i="1"/>
  <c r="O162" i="1"/>
  <c r="O161" i="1"/>
  <c r="O160" i="1"/>
  <c r="O159" i="1"/>
  <c r="O157" i="1"/>
  <c r="O155" i="1"/>
  <c r="O154" i="1"/>
  <c r="O153" i="1"/>
  <c r="O152" i="1"/>
  <c r="O151" i="1"/>
  <c r="O150" i="1"/>
  <c r="O149" i="1"/>
  <c r="O147" i="1"/>
  <c r="O146" i="1"/>
  <c r="O145" i="1"/>
  <c r="O144" i="1"/>
  <c r="O135" i="1"/>
  <c r="O133" i="1"/>
  <c r="O132" i="1"/>
  <c r="O131" i="1"/>
  <c r="O130" i="1"/>
  <c r="O129" i="1"/>
  <c r="O128" i="1"/>
  <c r="O127" i="1"/>
  <c r="O126" i="1"/>
  <c r="O125" i="1"/>
  <c r="O124" i="1"/>
  <c r="O123" i="1"/>
  <c r="O122" i="1"/>
  <c r="O121" i="1"/>
  <c r="O120" i="1"/>
  <c r="O119" i="1"/>
  <c r="O118" i="1"/>
  <c r="O117" i="1"/>
  <c r="O115" i="1"/>
  <c r="O114" i="1"/>
  <c r="O113" i="1"/>
  <c r="O112" i="1"/>
  <c r="O111" i="1"/>
  <c r="O108" i="1"/>
  <c r="O107" i="1"/>
  <c r="O104" i="1"/>
  <c r="O103" i="1"/>
  <c r="O102" i="1"/>
  <c r="O101" i="1"/>
  <c r="O100" i="1"/>
  <c r="O99" i="1"/>
  <c r="O97" i="1"/>
  <c r="O93" i="1"/>
  <c r="O91" i="1"/>
  <c r="O89" i="1"/>
  <c r="O84" i="1"/>
  <c r="O83" i="1"/>
  <c r="O82" i="1"/>
  <c r="O81" i="1"/>
  <c r="O80" i="1"/>
  <c r="O79" i="1"/>
  <c r="O77" i="1"/>
  <c r="O76" i="1"/>
  <c r="O75" i="1"/>
  <c r="O74" i="1"/>
  <c r="O73" i="1"/>
  <c r="O72" i="1"/>
  <c r="O71" i="1"/>
  <c r="O70" i="1"/>
  <c r="O69" i="1"/>
  <c r="O66" i="1"/>
  <c r="O65" i="1"/>
  <c r="O64" i="1"/>
  <c r="O62" i="1"/>
  <c r="O61" i="1"/>
  <c r="O60" i="1"/>
  <c r="O59" i="1"/>
  <c r="O58" i="1"/>
  <c r="O57" i="1"/>
  <c r="O55" i="1"/>
  <c r="O54" i="1"/>
  <c r="O52" i="1"/>
  <c r="O51" i="1"/>
  <c r="O50" i="1"/>
  <c r="O48" i="1"/>
  <c r="O47" i="1"/>
  <c r="O42" i="1"/>
  <c r="O41" i="1"/>
  <c r="O40" i="1"/>
  <c r="O39" i="1"/>
  <c r="O38" i="1"/>
  <c r="O36" i="1"/>
  <c r="O32" i="1"/>
  <c r="O31" i="1"/>
  <c r="O30" i="1"/>
  <c r="O29" i="1"/>
  <c r="O28" i="1"/>
  <c r="O27" i="1"/>
  <c r="O26" i="1"/>
  <c r="O25" i="1"/>
  <c r="O24" i="1"/>
  <c r="O23" i="1"/>
  <c r="O20" i="1"/>
  <c r="O19" i="1"/>
  <c r="O18" i="1"/>
  <c r="O16" i="1"/>
  <c r="O14" i="1"/>
  <c r="O12" i="1"/>
  <c r="O10" i="1"/>
  <c r="O9" i="1"/>
  <c r="O8" i="1"/>
  <c r="O7" i="1"/>
  <c r="O6" i="1"/>
  <c r="O5" i="1"/>
  <c r="O4" i="1"/>
  <c r="I135" i="1" l="1"/>
  <c r="L157" i="1" l="1"/>
  <c r="L158" i="1" s="1"/>
  <c r="I157" i="1"/>
  <c r="I158" i="1" s="1"/>
  <c r="E157" i="1"/>
  <c r="Q158" i="1"/>
  <c r="K158" i="1"/>
  <c r="H158" i="1"/>
  <c r="D158" i="1"/>
  <c r="C158" i="1"/>
  <c r="R158" i="1" l="1"/>
  <c r="O158" i="1"/>
  <c r="E158" i="1"/>
  <c r="Q173" i="1"/>
  <c r="N173" i="1"/>
  <c r="K173" i="1"/>
  <c r="H173" i="1"/>
  <c r="D173" i="1"/>
  <c r="C173" i="1"/>
  <c r="E172" i="1"/>
  <c r="L172" i="1"/>
  <c r="L171" i="1"/>
  <c r="I172" i="1"/>
  <c r="I171" i="1"/>
  <c r="R173" i="1" l="1"/>
  <c r="O173" i="1"/>
  <c r="L173" i="1"/>
  <c r="I173" i="1"/>
  <c r="E173" i="1"/>
  <c r="E171" i="1"/>
  <c r="L132" i="1"/>
  <c r="L118" i="1"/>
  <c r="L119" i="1"/>
  <c r="I118" i="1"/>
  <c r="I119" i="1"/>
  <c r="E135" i="1"/>
  <c r="E132" i="1"/>
  <c r="I132" i="1"/>
  <c r="E118" i="1"/>
  <c r="E119" i="1"/>
  <c r="Q49" i="1"/>
  <c r="N49" i="1"/>
  <c r="K49" i="1"/>
  <c r="H49" i="1"/>
  <c r="D49" i="1"/>
  <c r="C49" i="1"/>
  <c r="Q37" i="1"/>
  <c r="N37" i="1"/>
  <c r="K37" i="1"/>
  <c r="H37" i="1"/>
  <c r="D37" i="1"/>
  <c r="C37" i="1"/>
  <c r="R37" i="1" l="1"/>
  <c r="O49" i="1"/>
  <c r="O37" i="1"/>
  <c r="R49" i="1"/>
  <c r="E143" i="1"/>
  <c r="E37" i="1"/>
  <c r="N244" i="1"/>
  <c r="N237" i="1"/>
  <c r="N228" i="1"/>
  <c r="N225" i="1"/>
  <c r="N220" i="1"/>
  <c r="N216" i="1"/>
  <c r="N212" i="1"/>
  <c r="N209" i="1"/>
  <c r="R209" i="1" s="1"/>
  <c r="N199" i="1"/>
  <c r="N195" i="1"/>
  <c r="N170" i="1"/>
  <c r="N134" i="1"/>
  <c r="N116" i="1"/>
  <c r="N105" i="1"/>
  <c r="N90" i="1"/>
  <c r="N78" i="1"/>
  <c r="N67" i="1"/>
  <c r="N63" i="1"/>
  <c r="N21" i="1"/>
  <c r="N17" i="1"/>
  <c r="N11" i="1"/>
  <c r="N106" i="1" l="1"/>
  <c r="N68" i="1"/>
  <c r="N22" i="1"/>
  <c r="N226" i="1"/>
  <c r="N174" i="1"/>
  <c r="N221" i="1"/>
  <c r="Q170" i="1"/>
  <c r="R170" i="1" s="1"/>
  <c r="Q244" i="1"/>
  <c r="R244" i="1" s="1"/>
  <c r="Q237" i="1"/>
  <c r="R237" i="1" s="1"/>
  <c r="Q228" i="1"/>
  <c r="R228" i="1" s="1"/>
  <c r="Q225" i="1"/>
  <c r="Q226" i="1" s="1"/>
  <c r="Q220" i="1"/>
  <c r="R220" i="1" s="1"/>
  <c r="Q216" i="1"/>
  <c r="R216" i="1" s="1"/>
  <c r="Q212" i="1"/>
  <c r="R212" i="1" s="1"/>
  <c r="Q199" i="1"/>
  <c r="R199" i="1" s="1"/>
  <c r="Q195" i="1"/>
  <c r="R195" i="1" s="1"/>
  <c r="Q176" i="1"/>
  <c r="R176" i="1" s="1"/>
  <c r="Q156" i="1"/>
  <c r="R156" i="1" s="1"/>
  <c r="Q134" i="1"/>
  <c r="R134" i="1" s="1"/>
  <c r="Q116" i="1"/>
  <c r="R116" i="1" s="1"/>
  <c r="Q105" i="1"/>
  <c r="R105" i="1" s="1"/>
  <c r="R98" i="1"/>
  <c r="Q90" i="1"/>
  <c r="R90" i="1" s="1"/>
  <c r="Q78" i="1"/>
  <c r="Q67" i="1"/>
  <c r="R67" i="1" s="1"/>
  <c r="Q63" i="1"/>
  <c r="R56" i="1"/>
  <c r="Q21" i="1"/>
  <c r="R21" i="1" s="1"/>
  <c r="Q17" i="1"/>
  <c r="R17" i="1" s="1"/>
  <c r="R15" i="1"/>
  <c r="Q11" i="1"/>
  <c r="N245" i="1" l="1"/>
  <c r="Q106" i="1"/>
  <c r="R106" i="1" s="1"/>
  <c r="R78" i="1"/>
  <c r="R11" i="1"/>
  <c r="Q22" i="1"/>
  <c r="R63" i="1"/>
  <c r="Q68" i="1"/>
  <c r="R68" i="1" s="1"/>
  <c r="R226" i="1"/>
  <c r="R225" i="1"/>
  <c r="Q174" i="1"/>
  <c r="R174" i="1" s="1"/>
  <c r="Q221" i="1"/>
  <c r="R221" i="1" s="1"/>
  <c r="L243" i="1"/>
  <c r="L242" i="1"/>
  <c r="L241" i="1"/>
  <c r="L240" i="1"/>
  <c r="L239" i="1"/>
  <c r="L238" i="1"/>
  <c r="L236" i="1"/>
  <c r="L234" i="1"/>
  <c r="L233" i="1"/>
  <c r="L232" i="1"/>
  <c r="L231" i="1"/>
  <c r="L230" i="1"/>
  <c r="L229" i="1"/>
  <c r="L227" i="1"/>
  <c r="L224" i="1"/>
  <c r="L223" i="1"/>
  <c r="L222" i="1"/>
  <c r="L219" i="1"/>
  <c r="L218" i="1"/>
  <c r="L217" i="1"/>
  <c r="L215" i="1"/>
  <c r="L214" i="1"/>
  <c r="L213" i="1"/>
  <c r="L211" i="1"/>
  <c r="L210" i="1"/>
  <c r="L208" i="1"/>
  <c r="L207" i="1"/>
  <c r="L206" i="1"/>
  <c r="L205" i="1"/>
  <c r="L204" i="1"/>
  <c r="L203" i="1"/>
  <c r="L202" i="1"/>
  <c r="L201" i="1"/>
  <c r="L200" i="1"/>
  <c r="L198" i="1"/>
  <c r="L197" i="1"/>
  <c r="L196" i="1"/>
  <c r="L194" i="1"/>
  <c r="L193" i="1"/>
  <c r="L192" i="1"/>
  <c r="L191" i="1"/>
  <c r="L190" i="1"/>
  <c r="L189" i="1"/>
  <c r="L188" i="1"/>
  <c r="L187" i="1"/>
  <c r="L185" i="1"/>
  <c r="L184" i="1"/>
  <c r="L183" i="1"/>
  <c r="L182" i="1"/>
  <c r="L181" i="1"/>
  <c r="L180" i="1"/>
  <c r="L179" i="1"/>
  <c r="L178" i="1"/>
  <c r="L177" i="1"/>
  <c r="L175" i="1"/>
  <c r="L169" i="1"/>
  <c r="L168" i="1"/>
  <c r="L167" i="1"/>
  <c r="L166" i="1"/>
  <c r="L165" i="1"/>
  <c r="L164" i="1"/>
  <c r="L163" i="1"/>
  <c r="L162" i="1"/>
  <c r="L161" i="1"/>
  <c r="L160" i="1"/>
  <c r="L159" i="1"/>
  <c r="L155" i="1"/>
  <c r="L154" i="1"/>
  <c r="L153" i="1"/>
  <c r="L152" i="1"/>
  <c r="L151" i="1"/>
  <c r="L150" i="1"/>
  <c r="L149" i="1"/>
  <c r="L147" i="1"/>
  <c r="L146" i="1"/>
  <c r="L145" i="1"/>
  <c r="L144" i="1"/>
  <c r="L133" i="1"/>
  <c r="L131" i="1"/>
  <c r="L130" i="1"/>
  <c r="L129" i="1"/>
  <c r="L128" i="1"/>
  <c r="L127" i="1"/>
  <c r="L126" i="1"/>
  <c r="L125" i="1"/>
  <c r="L124" i="1"/>
  <c r="L123" i="1"/>
  <c r="L122" i="1"/>
  <c r="L121" i="1"/>
  <c r="L120" i="1"/>
  <c r="L117" i="1"/>
  <c r="L115" i="1"/>
  <c r="L114" i="1"/>
  <c r="L113" i="1"/>
  <c r="L112" i="1"/>
  <c r="L111" i="1"/>
  <c r="L108" i="1"/>
  <c r="L107" i="1"/>
  <c r="L104" i="1"/>
  <c r="L103" i="1"/>
  <c r="L102" i="1"/>
  <c r="L101" i="1"/>
  <c r="L100" i="1"/>
  <c r="L99" i="1"/>
  <c r="L97" i="1"/>
  <c r="L93" i="1"/>
  <c r="L91" i="1"/>
  <c r="L89" i="1"/>
  <c r="L84" i="1"/>
  <c r="L83" i="1"/>
  <c r="L82" i="1"/>
  <c r="L81" i="1"/>
  <c r="L80" i="1"/>
  <c r="L79" i="1"/>
  <c r="L77" i="1"/>
  <c r="L76" i="1"/>
  <c r="L75" i="1"/>
  <c r="L74" i="1"/>
  <c r="L73" i="1"/>
  <c r="L72" i="1"/>
  <c r="L71" i="1"/>
  <c r="L70" i="1"/>
  <c r="L69" i="1"/>
  <c r="L66" i="1"/>
  <c r="L65" i="1"/>
  <c r="L64" i="1"/>
  <c r="L62" i="1"/>
  <c r="L61" i="1"/>
  <c r="L60" i="1"/>
  <c r="L59" i="1"/>
  <c r="L58" i="1"/>
  <c r="L57" i="1"/>
  <c r="L55" i="1"/>
  <c r="L54" i="1"/>
  <c r="L52" i="1"/>
  <c r="L51" i="1"/>
  <c r="L50" i="1"/>
  <c r="L48" i="1"/>
  <c r="L47" i="1"/>
  <c r="L42" i="1"/>
  <c r="L41" i="1"/>
  <c r="L40" i="1"/>
  <c r="L39" i="1"/>
  <c r="L38" i="1"/>
  <c r="L36" i="1"/>
  <c r="L32" i="1"/>
  <c r="L31" i="1"/>
  <c r="L30" i="1"/>
  <c r="L29" i="1"/>
  <c r="L28" i="1"/>
  <c r="L27" i="1"/>
  <c r="L26" i="1"/>
  <c r="L25" i="1"/>
  <c r="L24" i="1"/>
  <c r="L23" i="1"/>
  <c r="L20" i="1"/>
  <c r="L19" i="1"/>
  <c r="L18" i="1"/>
  <c r="L16" i="1"/>
  <c r="L14" i="1"/>
  <c r="L12" i="1"/>
  <c r="L10" i="1"/>
  <c r="L9" i="1"/>
  <c r="L8" i="1"/>
  <c r="L7" i="1"/>
  <c r="L6" i="1"/>
  <c r="L5" i="1"/>
  <c r="L4" i="1"/>
  <c r="K244" i="1"/>
  <c r="O244" i="1" s="1"/>
  <c r="K237" i="1"/>
  <c r="O237" i="1" s="1"/>
  <c r="K228" i="1"/>
  <c r="O228" i="1" s="1"/>
  <c r="K225" i="1"/>
  <c r="O225" i="1" s="1"/>
  <c r="K220" i="1"/>
  <c r="O220" i="1" s="1"/>
  <c r="K216" i="1"/>
  <c r="O216" i="1" s="1"/>
  <c r="K212" i="1"/>
  <c r="O212" i="1" s="1"/>
  <c r="K209" i="1"/>
  <c r="O209" i="1" s="1"/>
  <c r="K199" i="1"/>
  <c r="O199" i="1" s="1"/>
  <c r="K195" i="1"/>
  <c r="O195" i="1" s="1"/>
  <c r="K176" i="1"/>
  <c r="O176" i="1" s="1"/>
  <c r="O170" i="1"/>
  <c r="K156" i="1"/>
  <c r="O156" i="1" s="1"/>
  <c r="K134" i="1"/>
  <c r="O134" i="1" s="1"/>
  <c r="K116" i="1"/>
  <c r="O116" i="1" s="1"/>
  <c r="K105" i="1"/>
  <c r="O105" i="1" s="1"/>
  <c r="O98" i="1"/>
  <c r="K90" i="1"/>
  <c r="O90" i="1" s="1"/>
  <c r="K78" i="1"/>
  <c r="K67" i="1"/>
  <c r="O67" i="1" s="1"/>
  <c r="K63" i="1"/>
  <c r="O56" i="1"/>
  <c r="K21" i="1"/>
  <c r="O21" i="1" s="1"/>
  <c r="K17" i="1"/>
  <c r="O17" i="1" s="1"/>
  <c r="O15" i="1"/>
  <c r="K11" i="1"/>
  <c r="Q245" i="1" l="1"/>
  <c r="R245" i="1" s="1"/>
  <c r="K106" i="1"/>
  <c r="O106" i="1" s="1"/>
  <c r="O78" i="1"/>
  <c r="O11" i="1"/>
  <c r="K22" i="1"/>
  <c r="O63" i="1"/>
  <c r="K68" i="1"/>
  <c r="O68" i="1" s="1"/>
  <c r="R22" i="1"/>
  <c r="K174" i="1"/>
  <c r="O174" i="1" s="1"/>
  <c r="L49" i="1"/>
  <c r="L37" i="1"/>
  <c r="K226" i="1"/>
  <c r="O226" i="1" s="1"/>
  <c r="K221" i="1"/>
  <c r="O221" i="1" s="1"/>
  <c r="H21" i="1"/>
  <c r="H11" i="1"/>
  <c r="K245" i="1" l="1"/>
  <c r="O245" i="1" s="1"/>
  <c r="O22" i="1"/>
  <c r="L21" i="1"/>
  <c r="L15" i="1"/>
  <c r="L11" i="1"/>
  <c r="H237" i="1"/>
  <c r="H220" i="1"/>
  <c r="H216" i="1"/>
  <c r="H212" i="1"/>
  <c r="H209" i="1"/>
  <c r="H199" i="1"/>
  <c r="D199" i="1"/>
  <c r="H195" i="1"/>
  <c r="H176" i="1"/>
  <c r="H170" i="1"/>
  <c r="H156" i="1"/>
  <c r="H134" i="1"/>
  <c r="H105" i="1"/>
  <c r="H90" i="1"/>
  <c r="H78" i="1"/>
  <c r="H106" i="1" l="1"/>
  <c r="L176" i="1"/>
  <c r="L237" i="1"/>
  <c r="L220" i="1"/>
  <c r="L216" i="1"/>
  <c r="L212" i="1"/>
  <c r="L209" i="1"/>
  <c r="L199" i="1"/>
  <c r="H221" i="1"/>
  <c r="L195" i="1"/>
  <c r="L170" i="1"/>
  <c r="L156" i="1"/>
  <c r="L134" i="1"/>
  <c r="L105" i="1"/>
  <c r="L98" i="1"/>
  <c r="L90" i="1"/>
  <c r="L78" i="1"/>
  <c r="H244" i="1"/>
  <c r="L244" i="1" l="1"/>
  <c r="L221" i="1"/>
  <c r="L106" i="1"/>
  <c r="H228" i="1"/>
  <c r="H225" i="1"/>
  <c r="H17" i="1"/>
  <c r="H22" i="1" s="1"/>
  <c r="L228" i="1" l="1"/>
  <c r="H226" i="1"/>
  <c r="L225" i="1"/>
  <c r="L17" i="1"/>
  <c r="H116" i="1"/>
  <c r="H174" i="1" s="1"/>
  <c r="H67" i="1"/>
  <c r="H63" i="1"/>
  <c r="H68" i="1" l="1"/>
  <c r="H245" i="1" s="1"/>
  <c r="L22" i="1"/>
  <c r="L226" i="1"/>
  <c r="L116" i="1"/>
  <c r="L67" i="1"/>
  <c r="L63" i="1"/>
  <c r="L56" i="1"/>
  <c r="I5" i="1"/>
  <c r="I6" i="1"/>
  <c r="I7" i="1"/>
  <c r="I8" i="1"/>
  <c r="I9" i="1"/>
  <c r="I10" i="1"/>
  <c r="I12" i="1"/>
  <c r="I14" i="1"/>
  <c r="I16" i="1"/>
  <c r="I18" i="1"/>
  <c r="I19" i="1"/>
  <c r="I20" i="1"/>
  <c r="I23" i="1"/>
  <c r="I24" i="1"/>
  <c r="I25" i="1"/>
  <c r="I26" i="1"/>
  <c r="I27" i="1"/>
  <c r="I28" i="1"/>
  <c r="I29" i="1"/>
  <c r="I30" i="1"/>
  <c r="I31" i="1"/>
  <c r="I32" i="1"/>
  <c r="I36" i="1"/>
  <c r="I38" i="1"/>
  <c r="I39" i="1"/>
  <c r="I40" i="1"/>
  <c r="I41" i="1"/>
  <c r="I42" i="1"/>
  <c r="I47" i="1"/>
  <c r="I48" i="1"/>
  <c r="I50" i="1"/>
  <c r="I51" i="1"/>
  <c r="I52" i="1"/>
  <c r="I54" i="1"/>
  <c r="I55" i="1"/>
  <c r="I57" i="1"/>
  <c r="I58" i="1"/>
  <c r="I59" i="1"/>
  <c r="I60" i="1"/>
  <c r="I61" i="1"/>
  <c r="I62" i="1"/>
  <c r="I64" i="1"/>
  <c r="I65" i="1"/>
  <c r="I66" i="1"/>
  <c r="I69" i="1"/>
  <c r="I70" i="1"/>
  <c r="I71" i="1"/>
  <c r="I72" i="1"/>
  <c r="I73" i="1"/>
  <c r="I74" i="1"/>
  <c r="I75" i="1"/>
  <c r="I76" i="1"/>
  <c r="I77" i="1"/>
  <c r="I79" i="1"/>
  <c r="I80" i="1"/>
  <c r="I81" i="1"/>
  <c r="I82" i="1"/>
  <c r="I83" i="1"/>
  <c r="I84" i="1"/>
  <c r="I89" i="1"/>
  <c r="I91" i="1"/>
  <c r="I93" i="1"/>
  <c r="I97" i="1"/>
  <c r="I99" i="1"/>
  <c r="I100" i="1"/>
  <c r="I101" i="1"/>
  <c r="I102" i="1"/>
  <c r="I103" i="1"/>
  <c r="I104" i="1"/>
  <c r="I107" i="1"/>
  <c r="I108" i="1"/>
  <c r="I111" i="1"/>
  <c r="I112" i="1"/>
  <c r="I113" i="1"/>
  <c r="I114" i="1"/>
  <c r="I115" i="1"/>
  <c r="I117" i="1"/>
  <c r="I120" i="1"/>
  <c r="I121" i="1"/>
  <c r="I122" i="1"/>
  <c r="I123" i="1"/>
  <c r="I124" i="1"/>
  <c r="I125" i="1"/>
  <c r="I126" i="1"/>
  <c r="I127" i="1"/>
  <c r="I128" i="1"/>
  <c r="I129" i="1"/>
  <c r="I130" i="1"/>
  <c r="I131" i="1"/>
  <c r="I133" i="1"/>
  <c r="I144" i="1"/>
  <c r="I145" i="1"/>
  <c r="I146" i="1"/>
  <c r="I147" i="1"/>
  <c r="I149" i="1"/>
  <c r="I150" i="1"/>
  <c r="I151" i="1"/>
  <c r="I152" i="1"/>
  <c r="I153" i="1"/>
  <c r="I154" i="1"/>
  <c r="I155" i="1"/>
  <c r="I159" i="1"/>
  <c r="I160" i="1"/>
  <c r="I161" i="1"/>
  <c r="I162" i="1"/>
  <c r="I163" i="1"/>
  <c r="I164" i="1"/>
  <c r="I165" i="1"/>
  <c r="I166" i="1"/>
  <c r="I167" i="1"/>
  <c r="I168" i="1"/>
  <c r="I169" i="1"/>
  <c r="I175" i="1"/>
  <c r="I177" i="1"/>
  <c r="I178" i="1"/>
  <c r="I179" i="1"/>
  <c r="I180" i="1"/>
  <c r="I181" i="1"/>
  <c r="I182" i="1"/>
  <c r="I183" i="1"/>
  <c r="I184" i="1"/>
  <c r="I185" i="1"/>
  <c r="I187" i="1"/>
  <c r="I188" i="1"/>
  <c r="I189" i="1"/>
  <c r="I190" i="1"/>
  <c r="I191" i="1"/>
  <c r="I192" i="1"/>
  <c r="I193" i="1"/>
  <c r="I194" i="1"/>
  <c r="I196" i="1"/>
  <c r="I197" i="1"/>
  <c r="I198" i="1"/>
  <c r="I200" i="1"/>
  <c r="I201" i="1"/>
  <c r="I202" i="1"/>
  <c r="I203" i="1"/>
  <c r="I204" i="1"/>
  <c r="I205" i="1"/>
  <c r="I206" i="1"/>
  <c r="I207" i="1"/>
  <c r="I208" i="1"/>
  <c r="I210" i="1"/>
  <c r="I211" i="1"/>
  <c r="I213" i="1"/>
  <c r="I214" i="1"/>
  <c r="I215" i="1"/>
  <c r="I217" i="1"/>
  <c r="I218" i="1"/>
  <c r="I219" i="1"/>
  <c r="I222" i="1"/>
  <c r="I223" i="1"/>
  <c r="I224" i="1"/>
  <c r="I227" i="1"/>
  <c r="I229" i="1"/>
  <c r="I230" i="1"/>
  <c r="I231" i="1"/>
  <c r="I232" i="1"/>
  <c r="I233" i="1"/>
  <c r="I234" i="1"/>
  <c r="I236" i="1"/>
  <c r="I238" i="1"/>
  <c r="I239" i="1"/>
  <c r="I240" i="1"/>
  <c r="I241" i="1"/>
  <c r="I242" i="1"/>
  <c r="I243" i="1"/>
  <c r="I4" i="1"/>
  <c r="D216" i="1"/>
  <c r="C216" i="1"/>
  <c r="D212" i="1"/>
  <c r="C212" i="1"/>
  <c r="D209" i="1"/>
  <c r="I209" i="1" s="1"/>
  <c r="C209" i="1"/>
  <c r="E207" i="1"/>
  <c r="E208" i="1"/>
  <c r="I199" i="1"/>
  <c r="C199" i="1"/>
  <c r="D195" i="1"/>
  <c r="I195" i="1" s="1"/>
  <c r="C195" i="1"/>
  <c r="E243" i="1"/>
  <c r="E242" i="1"/>
  <c r="E241" i="1"/>
  <c r="E240" i="1"/>
  <c r="E239" i="1"/>
  <c r="E238" i="1"/>
  <c r="E236" i="1"/>
  <c r="E234" i="1"/>
  <c r="E233" i="1"/>
  <c r="E232" i="1"/>
  <c r="E231" i="1"/>
  <c r="E230" i="1"/>
  <c r="E229" i="1"/>
  <c r="E227" i="1"/>
  <c r="E224" i="1"/>
  <c r="E223" i="1"/>
  <c r="E222" i="1"/>
  <c r="E219" i="1"/>
  <c r="E218" i="1"/>
  <c r="E217" i="1"/>
  <c r="E215" i="1"/>
  <c r="E214" i="1"/>
  <c r="E213" i="1"/>
  <c r="E211" i="1"/>
  <c r="E210" i="1"/>
  <c r="E206" i="1"/>
  <c r="E205" i="1"/>
  <c r="E204" i="1"/>
  <c r="E203" i="1"/>
  <c r="E202" i="1"/>
  <c r="E201" i="1"/>
  <c r="E200" i="1"/>
  <c r="E198" i="1"/>
  <c r="E197" i="1"/>
  <c r="E196" i="1"/>
  <c r="E194" i="1"/>
  <c r="E193" i="1"/>
  <c r="E192" i="1"/>
  <c r="E191" i="1"/>
  <c r="E190" i="1"/>
  <c r="E189" i="1"/>
  <c r="E188" i="1"/>
  <c r="E187" i="1"/>
  <c r="E185" i="1"/>
  <c r="E184" i="1"/>
  <c r="E183" i="1"/>
  <c r="E182" i="1"/>
  <c r="E181" i="1"/>
  <c r="E180" i="1"/>
  <c r="E179" i="1"/>
  <c r="E178" i="1"/>
  <c r="E177" i="1"/>
  <c r="E175" i="1"/>
  <c r="E169" i="1"/>
  <c r="E168" i="1"/>
  <c r="E167" i="1"/>
  <c r="E166" i="1"/>
  <c r="E165" i="1"/>
  <c r="E164" i="1"/>
  <c r="E163" i="1"/>
  <c r="E162" i="1"/>
  <c r="E161" i="1"/>
  <c r="E160" i="1"/>
  <c r="E159" i="1"/>
  <c r="E155" i="1"/>
  <c r="E154" i="1"/>
  <c r="E153" i="1"/>
  <c r="E152" i="1"/>
  <c r="E151" i="1"/>
  <c r="E150" i="1"/>
  <c r="E149" i="1"/>
  <c r="E147" i="1"/>
  <c r="E146" i="1"/>
  <c r="E145" i="1"/>
  <c r="E144" i="1"/>
  <c r="E133" i="1"/>
  <c r="E131" i="1"/>
  <c r="E130" i="1"/>
  <c r="E129" i="1"/>
  <c r="E128" i="1"/>
  <c r="E127" i="1"/>
  <c r="E126" i="1"/>
  <c r="E125" i="1"/>
  <c r="E124" i="1"/>
  <c r="E123" i="1"/>
  <c r="E122" i="1"/>
  <c r="E121" i="1"/>
  <c r="E120" i="1"/>
  <c r="E117" i="1"/>
  <c r="E115" i="1"/>
  <c r="E114" i="1"/>
  <c r="E113" i="1"/>
  <c r="E112" i="1"/>
  <c r="E111" i="1"/>
  <c r="E108" i="1"/>
  <c r="E107" i="1"/>
  <c r="E104" i="1"/>
  <c r="E103" i="1"/>
  <c r="E102" i="1"/>
  <c r="E101" i="1"/>
  <c r="E100" i="1"/>
  <c r="E99" i="1"/>
  <c r="E97" i="1"/>
  <c r="E93" i="1"/>
  <c r="E91" i="1"/>
  <c r="E89" i="1"/>
  <c r="E84" i="1"/>
  <c r="E83" i="1"/>
  <c r="E82" i="1"/>
  <c r="E81" i="1"/>
  <c r="E80" i="1"/>
  <c r="E79" i="1"/>
  <c r="E77" i="1"/>
  <c r="E76" i="1"/>
  <c r="E75" i="1"/>
  <c r="E74" i="1"/>
  <c r="E73" i="1"/>
  <c r="E72" i="1"/>
  <c r="E71" i="1"/>
  <c r="E70" i="1"/>
  <c r="E69" i="1"/>
  <c r="E66" i="1"/>
  <c r="E65" i="1"/>
  <c r="E64" i="1"/>
  <c r="E62" i="1"/>
  <c r="E61" i="1"/>
  <c r="E60" i="1"/>
  <c r="E59" i="1"/>
  <c r="E58" i="1"/>
  <c r="E57" i="1"/>
  <c r="E55" i="1"/>
  <c r="E54" i="1"/>
  <c r="E52" i="1"/>
  <c r="E51" i="1"/>
  <c r="E50" i="1"/>
  <c r="E48" i="1"/>
  <c r="E47" i="1"/>
  <c r="E42" i="1"/>
  <c r="E41" i="1"/>
  <c r="E40" i="1"/>
  <c r="E39" i="1"/>
  <c r="E38" i="1"/>
  <c r="E36" i="1"/>
  <c r="E32" i="1"/>
  <c r="E31" i="1"/>
  <c r="E30" i="1"/>
  <c r="E29" i="1"/>
  <c r="E28" i="1"/>
  <c r="E27" i="1"/>
  <c r="E26" i="1"/>
  <c r="E25" i="1"/>
  <c r="E24" i="1"/>
  <c r="E23" i="1"/>
  <c r="E20" i="1"/>
  <c r="E19" i="1"/>
  <c r="E18" i="1"/>
  <c r="E16" i="1"/>
  <c r="E14" i="1"/>
  <c r="E12" i="1"/>
  <c r="E10" i="1"/>
  <c r="E9" i="1"/>
  <c r="E8" i="1"/>
  <c r="E7" i="1"/>
  <c r="E5" i="1"/>
  <c r="E4" i="1"/>
  <c r="D244" i="1"/>
  <c r="I244" i="1" s="1"/>
  <c r="C244" i="1"/>
  <c r="D237" i="1"/>
  <c r="C237" i="1"/>
  <c r="D228" i="1"/>
  <c r="C228" i="1"/>
  <c r="D225" i="1"/>
  <c r="D226" i="1" s="1"/>
  <c r="I226" i="1" s="1"/>
  <c r="C225" i="1"/>
  <c r="C226" i="1" s="1"/>
  <c r="D220" i="1"/>
  <c r="C220" i="1"/>
  <c r="D176" i="1"/>
  <c r="C176" i="1"/>
  <c r="D170" i="1"/>
  <c r="I170" i="1" s="1"/>
  <c r="C170" i="1"/>
  <c r="D156" i="1"/>
  <c r="C156" i="1"/>
  <c r="D134" i="1"/>
  <c r="C134" i="1"/>
  <c r="D116" i="1"/>
  <c r="C116" i="1"/>
  <c r="D105" i="1"/>
  <c r="C105" i="1"/>
  <c r="D90" i="1"/>
  <c r="C90" i="1"/>
  <c r="I78" i="1"/>
  <c r="C78" i="1"/>
  <c r="D67" i="1"/>
  <c r="C67" i="1"/>
  <c r="D63" i="1"/>
  <c r="C63" i="1"/>
  <c r="D21" i="1"/>
  <c r="I21" i="1" s="1"/>
  <c r="C21" i="1"/>
  <c r="D17" i="1"/>
  <c r="C17" i="1"/>
  <c r="D11" i="1"/>
  <c r="I11" i="1" s="1"/>
  <c r="C11" i="1"/>
  <c r="C106" i="1" l="1"/>
  <c r="I90" i="1"/>
  <c r="D106" i="1"/>
  <c r="C68" i="1"/>
  <c r="I63" i="1"/>
  <c r="D68" i="1"/>
  <c r="C22" i="1"/>
  <c r="D22" i="1"/>
  <c r="C174" i="1"/>
  <c r="D174" i="1"/>
  <c r="I174" i="1" s="1"/>
  <c r="I56" i="1"/>
  <c r="L68" i="1"/>
  <c r="L174" i="1"/>
  <c r="E15" i="1"/>
  <c r="E67" i="1"/>
  <c r="E105" i="1"/>
  <c r="E116" i="1"/>
  <c r="E156" i="1"/>
  <c r="E176" i="1"/>
  <c r="E228" i="1"/>
  <c r="E212" i="1"/>
  <c r="E195" i="1"/>
  <c r="E220" i="1"/>
  <c r="C221" i="1"/>
  <c r="I67" i="1"/>
  <c r="I15" i="1"/>
  <c r="E11" i="1"/>
  <c r="E17" i="1"/>
  <c r="E49" i="1"/>
  <c r="E63" i="1"/>
  <c r="E78" i="1"/>
  <c r="E98" i="1"/>
  <c r="E134" i="1"/>
  <c r="E170" i="1"/>
  <c r="E226" i="1"/>
  <c r="E237" i="1"/>
  <c r="E21" i="1"/>
  <c r="D221" i="1"/>
  <c r="I221" i="1" s="1"/>
  <c r="I225" i="1"/>
  <c r="I212" i="1"/>
  <c r="I176" i="1"/>
  <c r="I156" i="1"/>
  <c r="I116" i="1"/>
  <c r="I105" i="1"/>
  <c r="I98" i="1"/>
  <c r="E56" i="1"/>
  <c r="E90" i="1"/>
  <c r="E244" i="1"/>
  <c r="E209" i="1"/>
  <c r="E216" i="1"/>
  <c r="I237" i="1"/>
  <c r="I228" i="1"/>
  <c r="I220" i="1"/>
  <c r="I216" i="1"/>
  <c r="I134" i="1"/>
  <c r="I17" i="1"/>
  <c r="E225" i="1"/>
  <c r="E199" i="1"/>
  <c r="D245" i="1" l="1"/>
  <c r="C245" i="1"/>
  <c r="I22" i="1"/>
  <c r="I68" i="1"/>
  <c r="L245" i="1"/>
  <c r="E221" i="1"/>
  <c r="E106" i="1"/>
  <c r="I106" i="1"/>
  <c r="E68" i="1"/>
  <c r="E174" i="1"/>
  <c r="E22" i="1"/>
  <c r="I245" i="1" l="1"/>
  <c r="E245" i="1"/>
</calcChain>
</file>

<file path=xl/sharedStrings.xml><?xml version="1.0" encoding="utf-8"?>
<sst xmlns="http://schemas.openxmlformats.org/spreadsheetml/2006/main" count="598" uniqueCount="549">
  <si>
    <t>行政経営部</t>
  </si>
  <si>
    <t>秘書人事人件費</t>
  </si>
  <si>
    <t>職員健康診断事業</t>
  </si>
  <si>
    <t>職員研修事業</t>
  </si>
  <si>
    <t>秘書人事管理事務事業</t>
  </si>
  <si>
    <t>秘書広報課合計</t>
  </si>
  <si>
    <t>企画事務事業</t>
  </si>
  <si>
    <t>電算管理事業</t>
  </si>
  <si>
    <t>企画政策課合計</t>
  </si>
  <si>
    <t>とよあけ創生推進室合計</t>
  </si>
  <si>
    <t>契約検査事業</t>
  </si>
  <si>
    <t>財務会計事業</t>
  </si>
  <si>
    <t>財政管理事務事業</t>
  </si>
  <si>
    <t>財政課合計</t>
  </si>
  <si>
    <t>行政経営部合計</t>
  </si>
  <si>
    <t>市民生活部</t>
  </si>
  <si>
    <t>庁舎管理事業</t>
  </si>
  <si>
    <t>一般管理事務事業</t>
  </si>
  <si>
    <t>文書事業</t>
  </si>
  <si>
    <t>庁舎維持管理事業</t>
  </si>
  <si>
    <t>公用車管理事業</t>
  </si>
  <si>
    <t>財産管理事務事業</t>
  </si>
  <si>
    <t>公平委員会事業</t>
  </si>
  <si>
    <t>防犯対策事業</t>
  </si>
  <si>
    <t>選挙管理事業</t>
  </si>
  <si>
    <t>選挙啓発事業</t>
  </si>
  <si>
    <t>駐輪場維持管理事業</t>
  </si>
  <si>
    <t>交通安全推進事業</t>
  </si>
  <si>
    <t>交通安全対策事務事業</t>
  </si>
  <si>
    <t>尾交災事業</t>
  </si>
  <si>
    <t>災害対策事業</t>
  </si>
  <si>
    <t>災害対策事務事業</t>
  </si>
  <si>
    <t>地番家屋現況図修正事業</t>
  </si>
  <si>
    <t>課税計算事業</t>
  </si>
  <si>
    <t>税務総務事務事業</t>
  </si>
  <si>
    <t>徴収計算事業</t>
  </si>
  <si>
    <t>徴収事務事業</t>
  </si>
  <si>
    <t>税務課合計</t>
  </si>
  <si>
    <t>市民活動推進事業</t>
  </si>
  <si>
    <t>都市・国際交流事業</t>
  </si>
  <si>
    <t>区長会事業</t>
  </si>
  <si>
    <t>統計調査総務事業</t>
  </si>
  <si>
    <t>商工統計調査事業</t>
  </si>
  <si>
    <t>諸統計調査事業</t>
  </si>
  <si>
    <t>市民協働課合計</t>
  </si>
  <si>
    <t>住民記録電算処理事業</t>
  </si>
  <si>
    <t>戸籍住民基本台帳事務事業</t>
  </si>
  <si>
    <t>火葬場等使用委託事業</t>
  </si>
  <si>
    <t>市民課合計</t>
  </si>
  <si>
    <t>市民生活部合計</t>
  </si>
  <si>
    <t>健康福祉部</t>
  </si>
  <si>
    <t>福祉推進事業</t>
  </si>
  <si>
    <t>総合福祉会館維持管理事業</t>
  </si>
  <si>
    <t>社会福祉総務事務事業</t>
  </si>
  <si>
    <t>心身障害児者福祉推進事業</t>
  </si>
  <si>
    <t>心身障害児者扶助事業</t>
  </si>
  <si>
    <t>心身障害者事務事業</t>
  </si>
  <si>
    <t>生活保護事業</t>
  </si>
  <si>
    <t>扶助事業</t>
  </si>
  <si>
    <t>災害救助事業</t>
  </si>
  <si>
    <t>社会福祉課合計</t>
  </si>
  <si>
    <t>老人福祉事業</t>
  </si>
  <si>
    <t>老人福祉センター運営事業</t>
  </si>
  <si>
    <t>老人憩いの家管理事業</t>
  </si>
  <si>
    <t>老人扶助事業</t>
  </si>
  <si>
    <t>老人福祉事務事業</t>
  </si>
  <si>
    <t>利用者助成事業</t>
  </si>
  <si>
    <t>介護保険特別会計繰出事業</t>
  </si>
  <si>
    <t>児童館等管理運営事業</t>
  </si>
  <si>
    <t>児童福祉事務事業</t>
  </si>
  <si>
    <t>国民健康保険特別会計繰出事業</t>
  </si>
  <si>
    <t>福祉医療事業</t>
  </si>
  <si>
    <t>福祉医療事務事業</t>
  </si>
  <si>
    <t>後期高齢者医療事業</t>
  </si>
  <si>
    <t>保険料徴収資料等作成事業</t>
  </si>
  <si>
    <t>国民年金事業</t>
  </si>
  <si>
    <t>保険医療課合計</t>
  </si>
  <si>
    <t>保健衛生事業</t>
  </si>
  <si>
    <t>保健センター運営事業</t>
  </si>
  <si>
    <t>休日診療所運営事業</t>
  </si>
  <si>
    <t>経済建設部</t>
  </si>
  <si>
    <t>労働事業</t>
  </si>
  <si>
    <t>農業委員会事業</t>
  </si>
  <si>
    <t>農村環境改善センター管理事業</t>
  </si>
  <si>
    <t>農業総務事務事業</t>
  </si>
  <si>
    <t>農業振興事業</t>
  </si>
  <si>
    <t>農地利用高度化事務事業</t>
  </si>
  <si>
    <t>畜産事業</t>
  </si>
  <si>
    <t>土地改良事業</t>
  </si>
  <si>
    <t>農地事務事業</t>
  </si>
  <si>
    <t>地域農政推進対策事業</t>
  </si>
  <si>
    <t>林務事務事業</t>
  </si>
  <si>
    <t>商工業振興預託事業</t>
  </si>
  <si>
    <t>観光振興補助事業</t>
  </si>
  <si>
    <t>観光事務事業</t>
  </si>
  <si>
    <t>消費者行政推進事業</t>
  </si>
  <si>
    <t>農業土木災害復旧事業</t>
  </si>
  <si>
    <t>土木総務事務事業</t>
  </si>
  <si>
    <t>道路台帳管理事業</t>
  </si>
  <si>
    <t>維持管理総務事務事業</t>
  </si>
  <si>
    <t>道路維持事業</t>
  </si>
  <si>
    <t>道路管理事業</t>
  </si>
  <si>
    <t>道路新設改良事業</t>
  </si>
  <si>
    <t>道路新設改良事務事業</t>
  </si>
  <si>
    <t>交通安全施設整備事業</t>
  </si>
  <si>
    <t>交通安全施設維持事業</t>
  </si>
  <si>
    <t>河川改修事業</t>
  </si>
  <si>
    <t>河川新設改良事務事業</t>
  </si>
  <si>
    <t>河川維持修繕事業</t>
  </si>
  <si>
    <t>河川管理事務事業</t>
  </si>
  <si>
    <t>道路河川災害復旧事業</t>
  </si>
  <si>
    <t>土木課合計</t>
  </si>
  <si>
    <t>都市計画調査事業</t>
  </si>
  <si>
    <t>桜ヶ丘沓掛線改良事業</t>
  </si>
  <si>
    <t>二村山緑地整備事業</t>
  </si>
  <si>
    <t>公園施設改修事業</t>
  </si>
  <si>
    <t>公園施設維持管理事業</t>
  </si>
  <si>
    <t>公園事務事業</t>
  </si>
  <si>
    <t>下水道事業特別会計繰出事業</t>
  </si>
  <si>
    <t>有料駐車場事業特別会計繰出事業</t>
  </si>
  <si>
    <t>緑化対策事業</t>
  </si>
  <si>
    <t>緑化事務事業</t>
  </si>
  <si>
    <t>都市計画課合計</t>
  </si>
  <si>
    <t>環境衛生事業</t>
  </si>
  <si>
    <t>公害対策事業</t>
  </si>
  <si>
    <t>公害対策事務事業</t>
  </si>
  <si>
    <t>東部知多衛生組合負担金事業</t>
  </si>
  <si>
    <t>清掃事業</t>
  </si>
  <si>
    <t>清掃事務事業</t>
  </si>
  <si>
    <t>塵芥処理事業</t>
  </si>
  <si>
    <t>塵芥処理事務事業</t>
  </si>
  <si>
    <t>有機循環推進事業</t>
  </si>
  <si>
    <t>し尿汲み取り事業</t>
  </si>
  <si>
    <t>し尿汲み取り事務事業</t>
  </si>
  <si>
    <t>環境課合計</t>
  </si>
  <si>
    <t>経済建設部合計</t>
  </si>
  <si>
    <t>会計管理事業</t>
  </si>
  <si>
    <t>出納室合計</t>
  </si>
  <si>
    <t>非常備消防活動事業</t>
  </si>
  <si>
    <t>消防施設設置事業</t>
  </si>
  <si>
    <t>消防施設維持管理事業</t>
  </si>
  <si>
    <t>教育委員会事務事業</t>
  </si>
  <si>
    <t>学校プール開放事業</t>
  </si>
  <si>
    <t>教育振興事業</t>
  </si>
  <si>
    <t>教育相談事業</t>
  </si>
  <si>
    <t>小学校施設維持管理事業</t>
  </si>
  <si>
    <t>小学校管理事務事業</t>
  </si>
  <si>
    <t>小学校教育振興事業</t>
  </si>
  <si>
    <t>小学校教育振興補助事業</t>
  </si>
  <si>
    <t>小学校扶助事業</t>
  </si>
  <si>
    <t>中学校施設維持管理事業</t>
  </si>
  <si>
    <t>中学校管理事務事業</t>
  </si>
  <si>
    <t>中学校教育振興事業</t>
  </si>
  <si>
    <t>中学校教育振興補助事業</t>
  </si>
  <si>
    <t>中学校扶助事業</t>
  </si>
  <si>
    <t>給食センター活動事業</t>
  </si>
  <si>
    <t>給食センター維持管理事業</t>
  </si>
  <si>
    <t>給食センター施設整備事業</t>
  </si>
  <si>
    <t>社会教育活動事業</t>
  </si>
  <si>
    <t>社会教育関係団体補助事業</t>
  </si>
  <si>
    <t>公民館活動事業</t>
  </si>
  <si>
    <t>公民館維持管理事業</t>
  </si>
  <si>
    <t>文化財保護事業</t>
  </si>
  <si>
    <t>市史編さん事業</t>
  </si>
  <si>
    <t>文化広場管理事業</t>
  </si>
  <si>
    <t>文化振興事業</t>
  </si>
  <si>
    <t>文化会館維持管理事業</t>
  </si>
  <si>
    <t>青少年対策事業</t>
  </si>
  <si>
    <t>陶芸の館管理事業</t>
  </si>
  <si>
    <t>スポーツ振興事業</t>
  </si>
  <si>
    <t>保健体育総務事務事業</t>
  </si>
  <si>
    <t>体育施設維持管理事業</t>
  </si>
  <si>
    <t>図書館活動事業</t>
  </si>
  <si>
    <t>図書館維持管理事業</t>
  </si>
  <si>
    <t>視聴覚ライブラリー事業</t>
  </si>
  <si>
    <t>図書館合計</t>
  </si>
  <si>
    <t>議員活動事業</t>
  </si>
  <si>
    <t>事務局事業</t>
  </si>
  <si>
    <t>負担金事業</t>
  </si>
  <si>
    <t>議事課合計</t>
  </si>
  <si>
    <t>議会事務局合計</t>
  </si>
  <si>
    <t>監査事業</t>
  </si>
  <si>
    <t>公債費元金償還事業</t>
  </si>
  <si>
    <t>公債費利子償還事業</t>
  </si>
  <si>
    <t>財政調整基金積立事業</t>
  </si>
  <si>
    <t>教育施設建設及び整備基金積立事業</t>
  </si>
  <si>
    <t>公共施設建設及び整備基金積立事業</t>
  </si>
  <si>
    <t>減債基金積立事業</t>
  </si>
  <si>
    <t>予備費</t>
  </si>
  <si>
    <t>市民意見等</t>
    <rPh sb="0" eb="2">
      <t>シミン</t>
    </rPh>
    <rPh sb="2" eb="5">
      <t>イケントウ</t>
    </rPh>
    <phoneticPr fontId="18"/>
  </si>
  <si>
    <t>給料・手当
一般会計</t>
    <rPh sb="0" eb="2">
      <t>キュウリョウ</t>
    </rPh>
    <rPh sb="3" eb="5">
      <t>テア</t>
    </rPh>
    <rPh sb="6" eb="8">
      <t>イッパン</t>
    </rPh>
    <rPh sb="8" eb="10">
      <t>カイケイ</t>
    </rPh>
    <phoneticPr fontId="18"/>
  </si>
  <si>
    <t>給料・手当
国保会計</t>
    <rPh sb="0" eb="2">
      <t>キュウリョウ</t>
    </rPh>
    <rPh sb="3" eb="5">
      <t>テア</t>
    </rPh>
    <rPh sb="6" eb="7">
      <t>クニ</t>
    </rPh>
    <rPh sb="8" eb="10">
      <t>カイケイ</t>
    </rPh>
    <phoneticPr fontId="18"/>
  </si>
  <si>
    <t>給料・手当
下水会計</t>
    <rPh sb="0" eb="2">
      <t>キュウリョウ</t>
    </rPh>
    <rPh sb="3" eb="5">
      <t>テア</t>
    </rPh>
    <rPh sb="6" eb="8">
      <t>ゲスイ</t>
    </rPh>
    <rPh sb="8" eb="10">
      <t>カイケイ</t>
    </rPh>
    <phoneticPr fontId="18"/>
  </si>
  <si>
    <t>給料・手当
下水建設会計</t>
    <rPh sb="0" eb="2">
      <t>キュウリョウ</t>
    </rPh>
    <rPh sb="3" eb="5">
      <t>テア</t>
    </rPh>
    <rPh sb="6" eb="8">
      <t>ゲスイ</t>
    </rPh>
    <rPh sb="8" eb="10">
      <t>ケンセツ</t>
    </rPh>
    <rPh sb="10" eb="12">
      <t>カイケイ</t>
    </rPh>
    <phoneticPr fontId="18"/>
  </si>
  <si>
    <t>給料・手当
農排会計</t>
    <rPh sb="0" eb="2">
      <t>キュウリョウ</t>
    </rPh>
    <rPh sb="3" eb="5">
      <t>テア</t>
    </rPh>
    <rPh sb="6" eb="7">
      <t>ノ</t>
    </rPh>
    <rPh sb="7" eb="8">
      <t>ハイ</t>
    </rPh>
    <rPh sb="8" eb="10">
      <t>カイケイ</t>
    </rPh>
    <phoneticPr fontId="18"/>
  </si>
  <si>
    <t>給料・手当
介護会計</t>
    <rPh sb="0" eb="2">
      <t>キュウリョウ</t>
    </rPh>
    <rPh sb="3" eb="5">
      <t>テア</t>
    </rPh>
    <rPh sb="6" eb="8">
      <t>カイゴ</t>
    </rPh>
    <rPh sb="8" eb="10">
      <t>カイケイ</t>
    </rPh>
    <phoneticPr fontId="18"/>
  </si>
  <si>
    <t>増減 Ｂ－Ａ</t>
    <rPh sb="0" eb="2">
      <t>ゾウゲン</t>
    </rPh>
    <phoneticPr fontId="18"/>
  </si>
  <si>
    <t>査定 Ｃ</t>
    <rPh sb="0" eb="2">
      <t>サテイ</t>
    </rPh>
    <phoneticPr fontId="18"/>
  </si>
  <si>
    <t>増減 Ｃ－Ｂ</t>
    <rPh sb="0" eb="2">
      <t>ゾウゲン</t>
    </rPh>
    <phoneticPr fontId="18"/>
  </si>
  <si>
    <t>査定ポイント</t>
    <rPh sb="0" eb="2">
      <t>サテイ</t>
    </rPh>
    <phoneticPr fontId="18"/>
  </si>
  <si>
    <t>出納室</t>
    <rPh sb="0" eb="2">
      <t>スイトウ</t>
    </rPh>
    <rPh sb="2" eb="3">
      <t>シツ</t>
    </rPh>
    <phoneticPr fontId="18"/>
  </si>
  <si>
    <t>教育部合計</t>
    <rPh sb="3" eb="5">
      <t>ゴウケイ</t>
    </rPh>
    <phoneticPr fontId="18"/>
  </si>
  <si>
    <t>議会事務局</t>
    <phoneticPr fontId="18"/>
  </si>
  <si>
    <t>財政課扱合計</t>
    <phoneticPr fontId="18"/>
  </si>
  <si>
    <t>財政課扱</t>
    <phoneticPr fontId="18"/>
  </si>
  <si>
    <t>人件費（全会計）合計</t>
    <rPh sb="4" eb="5">
      <t>ゼン</t>
    </rPh>
    <rPh sb="5" eb="7">
      <t>カイケイ</t>
    </rPh>
    <rPh sb="8" eb="10">
      <t>ゴウケイ</t>
    </rPh>
    <phoneticPr fontId="18"/>
  </si>
  <si>
    <t>人事秘書課扱
（人件費）</t>
    <rPh sb="0" eb="2">
      <t>ジンジ</t>
    </rPh>
    <rPh sb="2" eb="4">
      <t>ヒショ</t>
    </rPh>
    <rPh sb="4" eb="5">
      <t>カ</t>
    </rPh>
    <rPh sb="5" eb="6">
      <t>アツカ</t>
    </rPh>
    <rPh sb="8" eb="11">
      <t>ジンケンヒ</t>
    </rPh>
    <phoneticPr fontId="18"/>
  </si>
  <si>
    <t>監査事務局</t>
    <phoneticPr fontId="18"/>
  </si>
  <si>
    <t>監査事務局合計</t>
    <phoneticPr fontId="18"/>
  </si>
  <si>
    <t>健康福祉部合計</t>
    <rPh sb="5" eb="7">
      <t>ゴウケイ</t>
    </rPh>
    <phoneticPr fontId="18"/>
  </si>
  <si>
    <t>学校教育課合計
（給食センター除）</t>
    <rPh sb="0" eb="2">
      <t>ガッコウ</t>
    </rPh>
    <rPh sb="2" eb="4">
      <t>キョウイク</t>
    </rPh>
    <rPh sb="4" eb="5">
      <t>カ</t>
    </rPh>
    <rPh sb="5" eb="7">
      <t>ゴウケイ</t>
    </rPh>
    <rPh sb="9" eb="11">
      <t>キュウショク</t>
    </rPh>
    <rPh sb="15" eb="16">
      <t>ジョ</t>
    </rPh>
    <phoneticPr fontId="18"/>
  </si>
  <si>
    <t>給食センター合計</t>
    <rPh sb="0" eb="2">
      <t>キュウショク</t>
    </rPh>
    <phoneticPr fontId="18"/>
  </si>
  <si>
    <t>文化会館合計</t>
    <rPh sb="0" eb="2">
      <t>ブンカ</t>
    </rPh>
    <rPh sb="2" eb="4">
      <t>カイカン</t>
    </rPh>
    <rPh sb="4" eb="6">
      <t>ゴウケイ</t>
    </rPh>
    <phoneticPr fontId="18"/>
  </si>
  <si>
    <t>体育館合計</t>
    <rPh sb="0" eb="3">
      <t>タイイクカン</t>
    </rPh>
    <phoneticPr fontId="18"/>
  </si>
  <si>
    <t>教　育　部</t>
    <phoneticPr fontId="18"/>
  </si>
  <si>
    <t>総　　　　計</t>
    <rPh sb="0" eb="1">
      <t>フサ</t>
    </rPh>
    <rPh sb="5" eb="6">
      <t>ケイ</t>
    </rPh>
    <phoneticPr fontId="18"/>
  </si>
  <si>
    <t>担　　当</t>
    <phoneticPr fontId="18"/>
  </si>
  <si>
    <t>事　　業　　名</t>
    <phoneticPr fontId="18"/>
  </si>
  <si>
    <t>主　な　内　容</t>
    <rPh sb="0" eb="1">
      <t>オモ</t>
    </rPh>
    <rPh sb="4" eb="5">
      <t>ウチ</t>
    </rPh>
    <rPh sb="6" eb="7">
      <t>カタチ</t>
    </rPh>
    <phoneticPr fontId="18"/>
  </si>
  <si>
    <t>財政課長 査定</t>
    <rPh sb="0" eb="2">
      <t>ザイセイ</t>
    </rPh>
    <rPh sb="2" eb="4">
      <t>カチョウ</t>
    </rPh>
    <rPh sb="5" eb="7">
      <t>サテイ</t>
    </rPh>
    <phoneticPr fontId="18"/>
  </si>
  <si>
    <t>行政経営部長 査定</t>
    <rPh sb="0" eb="2">
      <t>ギョウセイ</t>
    </rPh>
    <rPh sb="2" eb="4">
      <t>ケイエイ</t>
    </rPh>
    <rPh sb="4" eb="6">
      <t>ブチョウ</t>
    </rPh>
    <rPh sb="7" eb="9">
      <t>サテイ</t>
    </rPh>
    <phoneticPr fontId="18"/>
  </si>
  <si>
    <t>市長 査定</t>
    <rPh sb="0" eb="2">
      <t>シチョウ</t>
    </rPh>
    <rPh sb="3" eb="5">
      <t>サテイ</t>
    </rPh>
    <phoneticPr fontId="18"/>
  </si>
  <si>
    <t>査定 D</t>
    <rPh sb="0" eb="2">
      <t>サテイ</t>
    </rPh>
    <phoneticPr fontId="18"/>
  </si>
  <si>
    <t>査定 E</t>
    <rPh sb="0" eb="2">
      <t>サテイ</t>
    </rPh>
    <phoneticPr fontId="18"/>
  </si>
  <si>
    <t>増減 D－C</t>
    <rPh sb="0" eb="2">
      <t>ゾウゲン</t>
    </rPh>
    <phoneticPr fontId="18"/>
  </si>
  <si>
    <t>増減 E－D</t>
    <rPh sb="0" eb="2">
      <t>ゾウゲン</t>
    </rPh>
    <phoneticPr fontId="18"/>
  </si>
  <si>
    <t>副市長 査定</t>
    <rPh sb="0" eb="1">
      <t>フク</t>
    </rPh>
    <rPh sb="1" eb="3">
      <t>シチョウ</t>
    </rPh>
    <rPh sb="4" eb="6">
      <t>サテイ</t>
    </rPh>
    <phoneticPr fontId="18"/>
  </si>
  <si>
    <t>生涯学習課合計
（文化会館・体育館除）</t>
    <rPh sb="9" eb="10">
      <t>ブン</t>
    </rPh>
    <rPh sb="10" eb="11">
      <t>カ</t>
    </rPh>
    <rPh sb="11" eb="12">
      <t>カイ</t>
    </rPh>
    <rPh sb="12" eb="13">
      <t>カン</t>
    </rPh>
    <rPh sb="14" eb="16">
      <t>タイイク</t>
    </rPh>
    <rPh sb="16" eb="17">
      <t>カン</t>
    </rPh>
    <rPh sb="17" eb="18">
      <t>ノゾ</t>
    </rPh>
    <phoneticPr fontId="18"/>
  </si>
  <si>
    <t>総務課合計</t>
    <phoneticPr fontId="18"/>
  </si>
  <si>
    <t>防災防犯対策室合計</t>
    <rPh sb="0" eb="2">
      <t>ボウサイ</t>
    </rPh>
    <rPh sb="2" eb="4">
      <t>ボウハン</t>
    </rPh>
    <rPh sb="4" eb="7">
      <t>タイサクシツ</t>
    </rPh>
    <rPh sb="7" eb="9">
      <t>ゴウケイ</t>
    </rPh>
    <phoneticPr fontId="18"/>
  </si>
  <si>
    <t>地域活性化推進事務事業</t>
    <rPh sb="0" eb="2">
      <t>チイキ</t>
    </rPh>
    <rPh sb="2" eb="5">
      <t>カッセイカ</t>
    </rPh>
    <rPh sb="5" eb="7">
      <t>スイシン</t>
    </rPh>
    <rPh sb="7" eb="9">
      <t>ジム</t>
    </rPh>
    <phoneticPr fontId="18"/>
  </si>
  <si>
    <t>農村集落家庭排水施設特別会計繰出事業</t>
  </si>
  <si>
    <t>下水道課合計</t>
    <rPh sb="0" eb="3">
      <t>ゲスイドウ</t>
    </rPh>
    <phoneticPr fontId="18"/>
  </si>
  <si>
    <t>査定 F</t>
    <rPh sb="0" eb="2">
      <t>サテイ</t>
    </rPh>
    <phoneticPr fontId="18"/>
  </si>
  <si>
    <t>増減 F－E</t>
    <rPh sb="0" eb="2">
      <t>ゾウゲン</t>
    </rPh>
    <phoneticPr fontId="18"/>
  </si>
  <si>
    <t>市街地開発事業</t>
    <rPh sb="0" eb="3">
      <t>シガイチ</t>
    </rPh>
    <rPh sb="3" eb="5">
      <t>カイハツ</t>
    </rPh>
    <rPh sb="5" eb="7">
      <t>ジギョウ</t>
    </rPh>
    <phoneticPr fontId="18"/>
  </si>
  <si>
    <t>愛知県知事選挙執行事業</t>
    <rPh sb="0" eb="3">
      <t>アイチケン</t>
    </rPh>
    <rPh sb="3" eb="5">
      <t>チジ</t>
    </rPh>
    <rPh sb="5" eb="7">
      <t>センキョ</t>
    </rPh>
    <rPh sb="7" eb="9">
      <t>シッコウ</t>
    </rPh>
    <rPh sb="9" eb="11">
      <t>ジギョウ</t>
    </rPh>
    <phoneticPr fontId="18"/>
  </si>
  <si>
    <t>市長・市議選挙執行事業</t>
    <rPh sb="0" eb="2">
      <t>シチョウ</t>
    </rPh>
    <rPh sb="3" eb="5">
      <t>シギ</t>
    </rPh>
    <rPh sb="5" eb="7">
      <t>センキョ</t>
    </rPh>
    <rPh sb="7" eb="9">
      <t>シッコウ</t>
    </rPh>
    <rPh sb="9" eb="11">
      <t>ジギョウ</t>
    </rPh>
    <phoneticPr fontId="18"/>
  </si>
  <si>
    <t>大脇土地改良区総代選挙執行事業</t>
    <rPh sb="0" eb="2">
      <t>オオワキ</t>
    </rPh>
    <rPh sb="2" eb="4">
      <t>トチ</t>
    </rPh>
    <rPh sb="4" eb="6">
      <t>カイリョウ</t>
    </rPh>
    <rPh sb="6" eb="7">
      <t>ク</t>
    </rPh>
    <rPh sb="7" eb="9">
      <t>ソウダイ</t>
    </rPh>
    <rPh sb="9" eb="11">
      <t>センキョ</t>
    </rPh>
    <rPh sb="11" eb="13">
      <t>シッコウ</t>
    </rPh>
    <rPh sb="13" eb="15">
      <t>ジギョウ</t>
    </rPh>
    <phoneticPr fontId="18"/>
  </si>
  <si>
    <t>愛知県議会議員選挙執行事業</t>
    <rPh sb="0" eb="3">
      <t>アイチケン</t>
    </rPh>
    <rPh sb="3" eb="5">
      <t>ギカイ</t>
    </rPh>
    <rPh sb="5" eb="7">
      <t>ギイン</t>
    </rPh>
    <rPh sb="7" eb="9">
      <t>センキョ</t>
    </rPh>
    <rPh sb="9" eb="11">
      <t>シッコウ</t>
    </rPh>
    <rPh sb="11" eb="13">
      <t>ジギョウ</t>
    </rPh>
    <phoneticPr fontId="18"/>
  </si>
  <si>
    <t>大根若王子線改良事業</t>
    <rPh sb="0" eb="2">
      <t>オオネ</t>
    </rPh>
    <rPh sb="2" eb="3">
      <t>ワカ</t>
    </rPh>
    <rPh sb="3" eb="5">
      <t>オウジ</t>
    </rPh>
    <rPh sb="5" eb="6">
      <t>セン</t>
    </rPh>
    <rPh sb="6" eb="8">
      <t>カイリョウ</t>
    </rPh>
    <rPh sb="8" eb="10">
      <t>ジギョウ</t>
    </rPh>
    <phoneticPr fontId="18"/>
  </si>
  <si>
    <t>健康推進活動事業</t>
    <rPh sb="0" eb="2">
      <t>ケンコウ</t>
    </rPh>
    <rPh sb="2" eb="4">
      <t>スイシン</t>
    </rPh>
    <rPh sb="4" eb="6">
      <t>カツドウ</t>
    </rPh>
    <phoneticPr fontId="18"/>
  </si>
  <si>
    <t>高齢者予防接種事業</t>
    <rPh sb="0" eb="3">
      <t>コウレイシャ</t>
    </rPh>
    <rPh sb="5" eb="7">
      <t>セッシュ</t>
    </rPh>
    <phoneticPr fontId="18"/>
  </si>
  <si>
    <t>商工業振興補助事業</t>
    <phoneticPr fontId="18"/>
  </si>
  <si>
    <t>商工総務事務事業</t>
    <phoneticPr fontId="18"/>
  </si>
  <si>
    <t>地域創生事務事業</t>
    <phoneticPr fontId="18"/>
  </si>
  <si>
    <t>都市計画事務事業</t>
    <phoneticPr fontId="18"/>
  </si>
  <si>
    <t>街路事務事業</t>
    <phoneticPr fontId="18"/>
  </si>
  <si>
    <t>母子保健活動事業</t>
    <rPh sb="0" eb="2">
      <t>ボシ</t>
    </rPh>
    <rPh sb="2" eb="4">
      <t>ホケン</t>
    </rPh>
    <rPh sb="4" eb="6">
      <t>カツドウ</t>
    </rPh>
    <phoneticPr fontId="18"/>
  </si>
  <si>
    <t>子育て予防接種事業</t>
    <rPh sb="0" eb="2">
      <t>コソダ</t>
    </rPh>
    <rPh sb="3" eb="5">
      <t>ヨボウ</t>
    </rPh>
    <rPh sb="5" eb="7">
      <t>セッシュ</t>
    </rPh>
    <phoneticPr fontId="18"/>
  </si>
  <si>
    <t>平成３０年度
当初予算 Ａ</t>
    <rPh sb="9" eb="11">
      <t>ヨサン</t>
    </rPh>
    <phoneticPr fontId="18"/>
  </si>
  <si>
    <t>平成３１年度
本要求額 Ｂ</t>
    <rPh sb="7" eb="8">
      <t>ホン</t>
    </rPh>
    <rPh sb="8" eb="10">
      <t>ヨウキュウ</t>
    </rPh>
    <rPh sb="10" eb="11">
      <t>ガク</t>
    </rPh>
    <phoneticPr fontId="18"/>
  </si>
  <si>
    <t>平成３１年度　事業別進捗状況</t>
    <rPh sb="0" eb="2">
      <t>ヘイセイ</t>
    </rPh>
    <rPh sb="4" eb="6">
      <t>ネンド</t>
    </rPh>
    <rPh sb="7" eb="9">
      <t>ジギョウ</t>
    </rPh>
    <rPh sb="9" eb="10">
      <t>ベツ</t>
    </rPh>
    <rPh sb="10" eb="12">
      <t>シンチョク</t>
    </rPh>
    <rPh sb="12" eb="14">
      <t>ジョウキョウ</t>
    </rPh>
    <phoneticPr fontId="18"/>
  </si>
  <si>
    <t>情報システム課合計</t>
    <rPh sb="0" eb="2">
      <t>ジョウホウ</t>
    </rPh>
    <rPh sb="6" eb="7">
      <t>カ</t>
    </rPh>
    <phoneticPr fontId="18"/>
  </si>
  <si>
    <t>参議院議員選挙執行事業</t>
    <rPh sb="0" eb="3">
      <t>サンギイン</t>
    </rPh>
    <rPh sb="3" eb="5">
      <t>ギイン</t>
    </rPh>
    <rPh sb="5" eb="7">
      <t>センキョ</t>
    </rPh>
    <rPh sb="7" eb="9">
      <t>シッコウ</t>
    </rPh>
    <rPh sb="9" eb="11">
      <t>ジギョウ</t>
    </rPh>
    <phoneticPr fontId="18"/>
  </si>
  <si>
    <t>常備消防活動事業</t>
  </si>
  <si>
    <t>債権管理課合計</t>
    <rPh sb="0" eb="2">
      <t>サイケン</t>
    </rPh>
    <rPh sb="2" eb="4">
      <t>カンリ</t>
    </rPh>
    <phoneticPr fontId="18"/>
  </si>
  <si>
    <t>健康長寿課合計</t>
    <rPh sb="0" eb="2">
      <t>ケンコウ</t>
    </rPh>
    <rPh sb="2" eb="4">
      <t>チョウジュ</t>
    </rPh>
    <phoneticPr fontId="18"/>
  </si>
  <si>
    <t>保育課合計</t>
    <rPh sb="0" eb="2">
      <t>ホイク</t>
    </rPh>
    <phoneticPr fontId="18"/>
  </si>
  <si>
    <t>保育事業</t>
    <rPh sb="0" eb="2">
      <t>ホイク</t>
    </rPh>
    <phoneticPr fontId="18"/>
  </si>
  <si>
    <t>子育て支援課合計</t>
    <rPh sb="0" eb="2">
      <t>コソダ</t>
    </rPh>
    <rPh sb="3" eb="5">
      <t>シエン</t>
    </rPh>
    <phoneticPr fontId="18"/>
  </si>
  <si>
    <t>ふるさと納税事務事業</t>
    <rPh sb="4" eb="6">
      <t>ノウゼイ</t>
    </rPh>
    <rPh sb="6" eb="8">
      <t>ジム</t>
    </rPh>
    <phoneticPr fontId="18"/>
  </si>
  <si>
    <t>市街地整備課合計</t>
    <rPh sb="0" eb="3">
      <t>シガイチ</t>
    </rPh>
    <rPh sb="3" eb="5">
      <t>セイビ</t>
    </rPh>
    <rPh sb="5" eb="6">
      <t>カ</t>
    </rPh>
    <rPh sb="6" eb="8">
      <t>ゴウケイ</t>
    </rPh>
    <phoneticPr fontId="18"/>
  </si>
  <si>
    <t>新設校開設事業</t>
    <rPh sb="0" eb="3">
      <t>シンセツコウ</t>
    </rPh>
    <rPh sb="3" eb="5">
      <t>カイセツ</t>
    </rPh>
    <rPh sb="5" eb="7">
      <t>ジギョウ</t>
    </rPh>
    <phoneticPr fontId="18"/>
  </si>
  <si>
    <t>産業支援課合計</t>
    <rPh sb="2" eb="4">
      <t>シエン</t>
    </rPh>
    <phoneticPr fontId="18"/>
  </si>
  <si>
    <t>広報活動事業</t>
    <phoneticPr fontId="18"/>
  </si>
  <si>
    <t>市民相談事業</t>
    <phoneticPr fontId="18"/>
  </si>
  <si>
    <t>広報事務事業</t>
    <phoneticPr fontId="18"/>
  </si>
  <si>
    <t>庁内情報システムの安定稼働やセキュリティ確保に係る費用</t>
  </si>
  <si>
    <t>防犯灯LED化（新設・修繕）や防犯カメラ設置に対する地域への補助</t>
    <rPh sb="0" eb="2">
      <t>ボウハン</t>
    </rPh>
    <rPh sb="2" eb="3">
      <t>トウ</t>
    </rPh>
    <rPh sb="6" eb="7">
      <t>カ</t>
    </rPh>
    <rPh sb="8" eb="10">
      <t>シンセツ</t>
    </rPh>
    <rPh sb="11" eb="13">
      <t>シュウゼン</t>
    </rPh>
    <rPh sb="15" eb="17">
      <t>ボウハン</t>
    </rPh>
    <rPh sb="20" eb="22">
      <t>セッチ</t>
    </rPh>
    <rPh sb="23" eb="24">
      <t>タイ</t>
    </rPh>
    <rPh sb="26" eb="28">
      <t>チイキ</t>
    </rPh>
    <rPh sb="30" eb="32">
      <t>ホジョ</t>
    </rPh>
    <phoneticPr fontId="18"/>
  </si>
  <si>
    <t>市営駐輪場(有料・無料)の維持管理</t>
  </si>
  <si>
    <t>交通安全施設の設置や修繕</t>
  </si>
  <si>
    <t>交通安全の啓蒙啓発を行うための経費</t>
  </si>
  <si>
    <t>尾三消防組合への負担金、その他各種負担金及び交付金、地下式消火栓設置検査手数料、保険料</t>
    <rPh sb="0" eb="1">
      <t>ビ</t>
    </rPh>
    <rPh sb="1" eb="2">
      <t>サン</t>
    </rPh>
    <rPh sb="2" eb="4">
      <t>ショウボウ</t>
    </rPh>
    <rPh sb="4" eb="6">
      <t>クミアイ</t>
    </rPh>
    <rPh sb="8" eb="11">
      <t>フタンキン</t>
    </rPh>
    <rPh sb="14" eb="15">
      <t>タ</t>
    </rPh>
    <rPh sb="15" eb="17">
      <t>カクシュ</t>
    </rPh>
    <rPh sb="17" eb="20">
      <t>フタンキン</t>
    </rPh>
    <rPh sb="20" eb="21">
      <t>オヨ</t>
    </rPh>
    <rPh sb="22" eb="24">
      <t>コウフ</t>
    </rPh>
    <rPh sb="24" eb="25">
      <t>キン</t>
    </rPh>
    <rPh sb="26" eb="29">
      <t>チカシキ</t>
    </rPh>
    <rPh sb="29" eb="32">
      <t>ショウカセン</t>
    </rPh>
    <rPh sb="32" eb="34">
      <t>セッチ</t>
    </rPh>
    <rPh sb="34" eb="36">
      <t>ケンサ</t>
    </rPh>
    <rPh sb="36" eb="39">
      <t>テスウリョウ</t>
    </rPh>
    <rPh sb="40" eb="43">
      <t>ホケンリョウ</t>
    </rPh>
    <phoneticPr fontId="18"/>
  </si>
  <si>
    <t>団員報酬、分団交付金、団員費用弁償、消防団車両等の修繕料</t>
  </si>
  <si>
    <t>消防団ポンプ車購入、防火水槽新設工事、市民が初期消火を行うための立ち上り消火栓設置等補助金</t>
    <rPh sb="0" eb="3">
      <t>ショウボウダン</t>
    </rPh>
    <rPh sb="6" eb="7">
      <t>シャ</t>
    </rPh>
    <rPh sb="7" eb="9">
      <t>コウニュウ</t>
    </rPh>
    <rPh sb="10" eb="12">
      <t>ボウカ</t>
    </rPh>
    <rPh sb="12" eb="14">
      <t>スイソウ</t>
    </rPh>
    <rPh sb="14" eb="16">
      <t>シンセツ</t>
    </rPh>
    <rPh sb="16" eb="18">
      <t>コウジ</t>
    </rPh>
    <phoneticPr fontId="18"/>
  </si>
  <si>
    <t>消防隊が使用する消火栓維持管理負担金、消火栓設置負担金</t>
    <rPh sb="19" eb="22">
      <t>ショウカセン</t>
    </rPh>
    <rPh sb="22" eb="24">
      <t>セッチ</t>
    </rPh>
    <rPh sb="24" eb="27">
      <t>フタンキン</t>
    </rPh>
    <phoneticPr fontId="18"/>
  </si>
  <si>
    <t>公害対策に関する経費</t>
  </si>
  <si>
    <t>公害対策事務に関する経費</t>
  </si>
  <si>
    <t>庁舎維持管理を行うための経費としての庁舎管理委託料、機器借上料</t>
  </si>
  <si>
    <t>払い出し用共通消耗品等、市役所の庶務的経費、行政不服審査会幹事団体（H31～33）</t>
    <rPh sb="22" eb="24">
      <t>ギョウセイ</t>
    </rPh>
    <rPh sb="24" eb="26">
      <t>フフク</t>
    </rPh>
    <rPh sb="26" eb="29">
      <t>シンサカイ</t>
    </rPh>
    <rPh sb="29" eb="31">
      <t>カンジ</t>
    </rPh>
    <rPh sb="31" eb="33">
      <t>ダンタイ</t>
    </rPh>
    <phoneticPr fontId="18"/>
  </si>
  <si>
    <t>コピー・印刷用紙の購入、市役所発送郵送料金、複写機等借上料</t>
  </si>
  <si>
    <t>光熱水費、修繕費、保険料、機械保守委託料、営繕工事費（窓口改善改修工事含む）等</t>
    <rPh sb="13" eb="15">
      <t>キカイ</t>
    </rPh>
    <rPh sb="27" eb="29">
      <t>マドグチ</t>
    </rPh>
    <rPh sb="29" eb="31">
      <t>カイゼン</t>
    </rPh>
    <rPh sb="31" eb="33">
      <t>カイシュウ</t>
    </rPh>
    <rPh sb="33" eb="35">
      <t>コウジ</t>
    </rPh>
    <rPh sb="35" eb="36">
      <t>フク</t>
    </rPh>
    <phoneticPr fontId="18"/>
  </si>
  <si>
    <t>消耗品費、土地借上料</t>
    <rPh sb="0" eb="2">
      <t>ショウモウ</t>
    </rPh>
    <rPh sb="2" eb="3">
      <t>ヒン</t>
    </rPh>
    <rPh sb="3" eb="4">
      <t>ヒ</t>
    </rPh>
    <rPh sb="5" eb="7">
      <t>トチ</t>
    </rPh>
    <rPh sb="7" eb="9">
      <t>カリア</t>
    </rPh>
    <rPh sb="9" eb="10">
      <t>リョウ</t>
    </rPh>
    <phoneticPr fontId="18"/>
  </si>
  <si>
    <t>公平委員会に関する経費</t>
  </si>
  <si>
    <t>選挙管理を行うための経費</t>
  </si>
  <si>
    <t>選挙啓発を行うための経費</t>
  </si>
  <si>
    <t>備品購入費（自動車）、燃料費、修繕料、手数料、保険、委託費、使用料及び賃借料</t>
    <rPh sb="0" eb="2">
      <t>ビヒン</t>
    </rPh>
    <rPh sb="2" eb="5">
      <t>コウニュウヒ</t>
    </rPh>
    <rPh sb="6" eb="9">
      <t>ジドウシャ</t>
    </rPh>
    <phoneticPr fontId="18"/>
  </si>
  <si>
    <t>県議会議員選挙を行うにあたっての人件費、消耗品費、委託料</t>
    <rPh sb="8" eb="9">
      <t>オコナ</t>
    </rPh>
    <rPh sb="20" eb="22">
      <t>ショウモウ</t>
    </rPh>
    <rPh sb="22" eb="23">
      <t>ヒン</t>
    </rPh>
    <rPh sb="23" eb="24">
      <t>ヒ</t>
    </rPh>
    <phoneticPr fontId="18"/>
  </si>
  <si>
    <t>市長・市議選挙を行うにあたっての人件費、印刷製本費、委託料</t>
    <rPh sb="0" eb="2">
      <t>シチョウ</t>
    </rPh>
    <rPh sb="3" eb="5">
      <t>シギ</t>
    </rPh>
    <rPh sb="8" eb="9">
      <t>オコナ</t>
    </rPh>
    <rPh sb="20" eb="22">
      <t>インサツ</t>
    </rPh>
    <rPh sb="22" eb="24">
      <t>セイホン</t>
    </rPh>
    <rPh sb="24" eb="25">
      <t>ヒ</t>
    </rPh>
    <phoneticPr fontId="18"/>
  </si>
  <si>
    <t>参議院議員選挙を行うにあたっての人件費、委託料、備品購入費</t>
    <rPh sb="0" eb="3">
      <t>サンギイン</t>
    </rPh>
    <rPh sb="8" eb="9">
      <t>オコナ</t>
    </rPh>
    <rPh sb="24" eb="26">
      <t>ビヒン</t>
    </rPh>
    <rPh sb="26" eb="29">
      <t>コウニュウヒ</t>
    </rPh>
    <phoneticPr fontId="18"/>
  </si>
  <si>
    <t>職員の給与費及び共済費</t>
  </si>
  <si>
    <t>健康診断やストレスチェックの委託料等職員の心身の健康管理のための経費</t>
    <rPh sb="14" eb="16">
      <t>イタク</t>
    </rPh>
    <rPh sb="16" eb="17">
      <t>リョウ</t>
    </rPh>
    <rPh sb="17" eb="18">
      <t>トウ</t>
    </rPh>
    <rPh sb="21" eb="23">
      <t>シンシン</t>
    </rPh>
    <phoneticPr fontId="18"/>
  </si>
  <si>
    <t>集合研修における外部委託、派遣研修における負担金及び旅費</t>
  </si>
  <si>
    <t>秘書及び人事管理業務を行うための経費</t>
  </si>
  <si>
    <t>広報紙を各町内会に配送する委託料</t>
  </si>
  <si>
    <t>市民相談業務に係る委託料</t>
    <rPh sb="0" eb="2">
      <t>シミン</t>
    </rPh>
    <rPh sb="2" eb="4">
      <t>ソウダン</t>
    </rPh>
    <rPh sb="4" eb="6">
      <t>ギョウム</t>
    </rPh>
    <rPh sb="7" eb="8">
      <t>カカ</t>
    </rPh>
    <rPh sb="9" eb="11">
      <t>イタク</t>
    </rPh>
    <rPh sb="11" eb="12">
      <t>リョウ</t>
    </rPh>
    <phoneticPr fontId="18"/>
  </si>
  <si>
    <r>
      <t xml:space="preserve">広報印刷製本費、市政記録撮影、ホームページコンテンツ管理システム委託
</t>
    </r>
    <r>
      <rPr>
        <sz val="8"/>
        <color rgb="FFFF0000"/>
        <rFont val="ＭＳ Ｐゴシック"/>
        <family val="3"/>
        <charset val="128"/>
        <scheme val="minor"/>
      </rPr>
      <t>※広報活動事業と統合</t>
    </r>
    <rPh sb="26" eb="28">
      <t>カンリ</t>
    </rPh>
    <rPh sb="32" eb="34">
      <t>イタク</t>
    </rPh>
    <rPh sb="36" eb="38">
      <t>コウホウ</t>
    </rPh>
    <rPh sb="38" eb="40">
      <t>カツドウ</t>
    </rPh>
    <rPh sb="40" eb="42">
      <t>ジギョウ</t>
    </rPh>
    <rPh sb="43" eb="45">
      <t>トウゴウ</t>
    </rPh>
    <phoneticPr fontId="18"/>
  </si>
  <si>
    <t>児童館等の運営及び施設管理に必要な経費</t>
    <rPh sb="3" eb="4">
      <t>トウ</t>
    </rPh>
    <phoneticPr fontId="39"/>
  </si>
  <si>
    <t>療育支援に関する経費、団体支援に関する経費、各種手当て</t>
  </si>
  <si>
    <t>人件費</t>
    <rPh sb="0" eb="3">
      <t>ジンケンヒ</t>
    </rPh>
    <phoneticPr fontId="18"/>
  </si>
  <si>
    <t>市債元金の償還費</t>
  </si>
  <si>
    <t>市債利子の償還費</t>
  </si>
  <si>
    <t>財政調整基金への積み立て費</t>
  </si>
  <si>
    <t>教育施設建設及び整備基金への積み立て費</t>
  </si>
  <si>
    <t>公共施設建設及び整備基金への積み立て費</t>
  </si>
  <si>
    <t>減債基金への積み立て費</t>
  </si>
  <si>
    <t>医師会補助金、歯科医師会補助金、一般診療所交付金、歯科診療所交付金</t>
    <phoneticPr fontId="18"/>
  </si>
  <si>
    <t>乳児、妊産婦健診委託、各種診断報酬（保健師、管理栄養士等）、妊婦・乳児健康診査費補助金</t>
    <rPh sb="0" eb="2">
      <t>ニュウジ</t>
    </rPh>
    <rPh sb="3" eb="6">
      <t>ニンサンプ</t>
    </rPh>
    <rPh sb="6" eb="8">
      <t>ケンシン</t>
    </rPh>
    <rPh sb="8" eb="10">
      <t>イタク</t>
    </rPh>
    <rPh sb="11" eb="13">
      <t>カクシュ</t>
    </rPh>
    <rPh sb="13" eb="15">
      <t>シンダン</t>
    </rPh>
    <rPh sb="15" eb="17">
      <t>ホウシュウ</t>
    </rPh>
    <rPh sb="18" eb="21">
      <t>ホケンシ</t>
    </rPh>
    <rPh sb="22" eb="24">
      <t>カンリ</t>
    </rPh>
    <rPh sb="24" eb="27">
      <t>エイヨウシ</t>
    </rPh>
    <rPh sb="27" eb="28">
      <t>トウ</t>
    </rPh>
    <rPh sb="30" eb="32">
      <t>ニンプ</t>
    </rPh>
    <rPh sb="33" eb="35">
      <t>ニュウジ</t>
    </rPh>
    <rPh sb="35" eb="37">
      <t>ケンコウ</t>
    </rPh>
    <rPh sb="37" eb="39">
      <t>シンサ</t>
    </rPh>
    <rPh sb="39" eb="40">
      <t>ヒ</t>
    </rPh>
    <rPh sb="40" eb="43">
      <t>ホジョキン</t>
    </rPh>
    <phoneticPr fontId="18"/>
  </si>
  <si>
    <t>予防接種（集団・個別）に関する経費、任意予防接種費用助成金</t>
    <phoneticPr fontId="18"/>
  </si>
  <si>
    <t>社会福祉事業、その他の社会福祉の効果的運用と組織的活動の支援を図るため、各種団体の自主的活動促進事業</t>
  </si>
  <si>
    <t>総合福祉会館の保守管理委託費用
(施設清掃委託、エレベータ保守点検、消防設備保守点検等）</t>
  </si>
  <si>
    <t>日赤、総合福祉会館等に関する経常経費及び事務経費</t>
  </si>
  <si>
    <t>障がい福祉事業の委託関係や関係団体への補助金・負担金（生活介護事業所運営費補助、各障がい者団体への補助、成年後見センター運営費負担金等）</t>
  </si>
  <si>
    <t>一定条件の障がい者への国・県・市からの手当、障害者自立支援法に基づく自立支援給付費と地域生活支援事業費</t>
  </si>
  <si>
    <t>障害福祉計画等策定委員会報酬、障害支援区分認定に伴う審査会委員報酬、認定調査やその他事務事業に伴う臨時職員賃金</t>
  </si>
  <si>
    <t>嘱託医報酬、就労支援やレセプト点検に伴う臨時職員賃金、生活保護システムに関する電算委託料、借上料</t>
  </si>
  <si>
    <t>保護受給者に対する生活扶助費、住宅扶助費、医療扶助費、介護扶助費、教育扶助費、葬祭扶助費、出産扶助費、保護施設事務費</t>
  </si>
  <si>
    <t>災害救助費</t>
    <rPh sb="0" eb="2">
      <t>サイガイ</t>
    </rPh>
    <rPh sb="2" eb="4">
      <t>キュウジョ</t>
    </rPh>
    <rPh sb="4" eb="5">
      <t>ヒ</t>
    </rPh>
    <phoneticPr fontId="18"/>
  </si>
  <si>
    <t>高齢者報償金、在宅福祉推進活動委託料、配食サービス事業委託料、老人クラブ補助金、シルバー人材センター補助金</t>
  </si>
  <si>
    <t>工事費、需用費、光熱水費、修繕料、管理委託料</t>
  </si>
  <si>
    <t>需用費、管理委託料</t>
  </si>
  <si>
    <t>保護措置費、介護手当給付費</t>
    <rPh sb="6" eb="8">
      <t>カイゴ</t>
    </rPh>
    <rPh sb="8" eb="10">
      <t>テア</t>
    </rPh>
    <rPh sb="10" eb="12">
      <t>キュウフ</t>
    </rPh>
    <rPh sb="12" eb="13">
      <t>ヒ</t>
    </rPh>
    <phoneticPr fontId="39"/>
  </si>
  <si>
    <t>消耗品費、印刷製本費</t>
  </si>
  <si>
    <t>社会福祉法人利用者負担軽減措置の事業費補助金で事業所への補助</t>
  </si>
  <si>
    <t>介護保険特別会計への法定繰出金</t>
    <rPh sb="10" eb="12">
      <t>ホウテイ</t>
    </rPh>
    <rPh sb="12" eb="13">
      <t>クリ</t>
    </rPh>
    <phoneticPr fontId="1"/>
  </si>
  <si>
    <t>保健センター運営に関わる光熱水費・各種機器の借上料等施設管理の経費</t>
  </si>
  <si>
    <t>休日診療所の運営に関する経費</t>
  </si>
  <si>
    <t>予防接種（集団・個別）に関する経費、任意予防接種費用助成金</t>
  </si>
  <si>
    <t>保育の運営及び施設管理に必要な経費</t>
  </si>
  <si>
    <t>国民健康保険特別会計を運営するのに必要な一般会計からの繰出金</t>
  </si>
  <si>
    <t>子ども医療費等福祉医療の助成費</t>
  </si>
  <si>
    <t>福祉医療費事務の事務費</t>
  </si>
  <si>
    <t>後期高齢者医療制度加入被保険者の医療費を後期高齢者医療広域連合に支払う負担金と制度を支えるための経費</t>
  </si>
  <si>
    <t>国民年金保険料の取得・喪失及び免除等の年金事務を行う経費</t>
  </si>
  <si>
    <t>国民年金の異動（加入、脱退）に伴う諸申請の受付、相談。受け付けた各種申請書の進達。国民年金の啓発</t>
  </si>
  <si>
    <t>環境整備、狂犬病予防対策及び合併処理浄化槽設置費補助金交付等に関する経費</t>
  </si>
  <si>
    <t>東部知多衛生組合に関する負担金</t>
  </si>
  <si>
    <t>一般廃棄物（資源ごみ）収集運搬・処分委託料、資源ごみ回収奨励金等</t>
  </si>
  <si>
    <t>清掃及び清掃事務所に関する経費</t>
  </si>
  <si>
    <t>一般廃棄物（可燃ごみ）収集運搬・処分委託料</t>
  </si>
  <si>
    <t>塵芥収集に関する経費</t>
  </si>
  <si>
    <t>ボカシ、生ごみ堆肥化促進容器購入補助 等</t>
    <rPh sb="4" eb="5">
      <t>ナマ</t>
    </rPh>
    <rPh sb="7" eb="10">
      <t>タイヒカ</t>
    </rPh>
    <rPh sb="10" eb="12">
      <t>ソクシン</t>
    </rPh>
    <rPh sb="12" eb="14">
      <t>ヨウキ</t>
    </rPh>
    <rPh sb="14" eb="16">
      <t>コウニュウ</t>
    </rPh>
    <rPh sb="16" eb="18">
      <t>ホジョ</t>
    </rPh>
    <rPh sb="19" eb="20">
      <t>トウ</t>
    </rPh>
    <phoneticPr fontId="39"/>
  </si>
  <si>
    <t>し尿汲み取りの委託に関する経費</t>
  </si>
  <si>
    <t>し尿処理に関する経費</t>
  </si>
  <si>
    <t>各種がん検診等委託料、データ電算入力及び検（健）診票の作成</t>
    <rPh sb="0" eb="2">
      <t>カクシュ</t>
    </rPh>
    <rPh sb="4" eb="7">
      <t>ケンシンナド</t>
    </rPh>
    <rPh sb="7" eb="10">
      <t>イタクリョウ</t>
    </rPh>
    <rPh sb="14" eb="16">
      <t>デンサン</t>
    </rPh>
    <rPh sb="16" eb="18">
      <t>ニュウリョク</t>
    </rPh>
    <rPh sb="18" eb="19">
      <t>オヨ</t>
    </rPh>
    <rPh sb="20" eb="21">
      <t>ケン</t>
    </rPh>
    <rPh sb="22" eb="23">
      <t>ケン</t>
    </rPh>
    <rPh sb="24" eb="25">
      <t>チン</t>
    </rPh>
    <rPh sb="25" eb="26">
      <t>ヒョウ</t>
    </rPh>
    <rPh sb="27" eb="29">
      <t>サクセイ</t>
    </rPh>
    <phoneticPr fontId="18"/>
  </si>
  <si>
    <t>教育委員報酬、旅費及び負担金</t>
    <rPh sb="11" eb="14">
      <t>フタンキン</t>
    </rPh>
    <phoneticPr fontId="32"/>
  </si>
  <si>
    <t>学校プール管理業務委託料（栄、中央小学校プールの一般開放事業）</t>
  </si>
  <si>
    <t>児童生徒数の把握、学区ごとの集計、学齢簿作成、就園奨励費名簿作成等</t>
  </si>
  <si>
    <t>小中学校の英語指導のためALT業務委託。部活動への地域指導者の活用謝礼。定住外国人日本語教育推進プレクラス・プレスクール事業委託</t>
    <rPh sb="36" eb="38">
      <t>テイジュウ</t>
    </rPh>
    <rPh sb="38" eb="40">
      <t>ガイコク</t>
    </rPh>
    <rPh sb="40" eb="41">
      <t>ジン</t>
    </rPh>
    <rPh sb="41" eb="44">
      <t>ニホンゴ</t>
    </rPh>
    <rPh sb="44" eb="46">
      <t>キョウイク</t>
    </rPh>
    <rPh sb="46" eb="48">
      <t>スイシン</t>
    </rPh>
    <rPh sb="60" eb="62">
      <t>ジギョウ</t>
    </rPh>
    <phoneticPr fontId="18"/>
  </si>
  <si>
    <t>各小学校営繕工事（実施事業、臨時事業、）　中規模営繕工事（維持工事費）</t>
  </si>
  <si>
    <t>学校用務員等報酬、学校医等報酬、学校の光熱水費等の需用費、備品購入費、施設の保守管理に係る業務委託料及び機器の借上料等</t>
  </si>
  <si>
    <t>各教科用等で使う消耗品の購入。児童の検査料及び教職員の健康診断。学力テストの半額負担。図書の購入。各教科の教材用備品購入</t>
  </si>
  <si>
    <t>日本スポーツ振興センター共済掛金の公費負担。クラブ活動の用品購入補助。修学旅行事前調査の経費補助</t>
  </si>
  <si>
    <t>要保護児童の修学旅行費、医療費扶助。準要保護児童の学用品費、給食費、修学旅行費などを扶助する。特別支援教育就学奨励費は国の基準により給付</t>
  </si>
  <si>
    <t>各中学校営繕工事（実施事業、臨時事業、）　中規模営繕工事（維持工事費）</t>
  </si>
  <si>
    <t>各教科用等で使う消耗品の購入。生徒の検査料及び教職員の健康診断。学力テストの半額負担。図書の購入。各教科の教材用備品購入</t>
  </si>
  <si>
    <t>日本スポーツ振興センター共済掛金の公費負担。修学旅行事前調査等の経費補助</t>
  </si>
  <si>
    <t>要保護生徒の修学旅行費、医療費扶助。準要保護生徒の学用品費、給食費、修学旅行費などを扶助する。特別支援教育就学奨励費は国の基準により給付</t>
  </si>
  <si>
    <t>保護者負担軽減（私立幼稚園就園奨励費、私立高等学校授業料補助）、　幼稚園振興（私立幼稚園経常経費補助）、　小中学校教育振興（教育振興補助、部活動運営費補助）</t>
    <phoneticPr fontId="18"/>
  </si>
  <si>
    <t>教育相談員、適応指導教室指導員、スクールカウンセラー、スクールソーシャルワーカー等の人件費</t>
    <phoneticPr fontId="18"/>
  </si>
  <si>
    <t>養護教員補助、外国人への対応スタッフ、教員補助、図書室司書など各学校への市独自の職員配置。小中学校野外活動のバス代を負担。教育委員会に指導主事を置き、県との連絡調整や各学校の指導にあたる。</t>
    <rPh sb="0" eb="2">
      <t>ヨウゴ</t>
    </rPh>
    <rPh sb="2" eb="4">
      <t>キョウイン</t>
    </rPh>
    <rPh sb="4" eb="6">
      <t>ホジョ</t>
    </rPh>
    <phoneticPr fontId="32"/>
  </si>
  <si>
    <t>校舎大規模改修工事実施設計業務委託、開設準備委員会委員報酬、広報誌翻訳</t>
    <rPh sb="0" eb="2">
      <t>コウシャ</t>
    </rPh>
    <rPh sb="2" eb="5">
      <t>ダイキボ</t>
    </rPh>
    <rPh sb="5" eb="7">
      <t>カイシュウ</t>
    </rPh>
    <rPh sb="7" eb="9">
      <t>コウジ</t>
    </rPh>
    <rPh sb="9" eb="11">
      <t>ジッシ</t>
    </rPh>
    <rPh sb="11" eb="13">
      <t>セッケイ</t>
    </rPh>
    <rPh sb="13" eb="15">
      <t>ギョウム</t>
    </rPh>
    <rPh sb="15" eb="17">
      <t>イタク</t>
    </rPh>
    <rPh sb="18" eb="20">
      <t>カイセツ</t>
    </rPh>
    <rPh sb="20" eb="22">
      <t>ジュンビ</t>
    </rPh>
    <rPh sb="22" eb="25">
      <t>イインカイ</t>
    </rPh>
    <rPh sb="25" eb="27">
      <t>イイン</t>
    </rPh>
    <rPh sb="27" eb="29">
      <t>ホウシュウ</t>
    </rPh>
    <rPh sb="30" eb="33">
      <t>コウホウシ</t>
    </rPh>
    <rPh sb="33" eb="35">
      <t>ホンヤク</t>
    </rPh>
    <phoneticPr fontId="18"/>
  </si>
  <si>
    <t>給食センターにて学校給食を作製</t>
  </si>
  <si>
    <t>給食センターの施設維持管理と営繕工事を施工</t>
  </si>
  <si>
    <t>給食センターで使用する備品の整備</t>
  </si>
  <si>
    <t>生涯学習情報誌チャレンジ(年2回広報折込・年1回冊子)発行及び社会教育委員関連事業</t>
  </si>
  <si>
    <t>豊明市小中学校PTA連絡協議会補助金、青少年健全育成モデル地区補助金、豊明市文化系ジュニアクラブ補助金、豊明市女性の会補助金</t>
    <rPh sb="55" eb="57">
      <t>ジョセイ</t>
    </rPh>
    <rPh sb="58" eb="59">
      <t>カイ</t>
    </rPh>
    <phoneticPr fontId="18"/>
  </si>
  <si>
    <t>大学市民講座、公民館講座の運営費および「とよあけ大学ひまわり」補助金</t>
    <rPh sb="0" eb="2">
      <t>ダイガク</t>
    </rPh>
    <rPh sb="2" eb="4">
      <t>シミン</t>
    </rPh>
    <rPh sb="4" eb="6">
      <t>コウザ</t>
    </rPh>
    <phoneticPr fontId="18"/>
  </si>
  <si>
    <t>中央公民館・南部公民館の維持管理</t>
  </si>
  <si>
    <t>文化財の保護・保全に対する補助金及び樹木剪定等の事業費</t>
  </si>
  <si>
    <t>社会教育指導員報酬及び市史編さん室に関する事業費</t>
  </si>
  <si>
    <t>勅使会館施設の維持管理に係る経費</t>
  </si>
  <si>
    <t>放課後子ども教室、成人式開催、家庭教育事業など青少年育成事業</t>
  </si>
  <si>
    <t>陶芸の館の窓口業務、清掃、空調機保守委託等、施設の維持管理に係る費用。及び、陶芸教室の開催に係る経費</t>
  </si>
  <si>
    <t>芸術性のある鑑賞型事業、市民参型事業及び家族向け等の事業を行い、市民に音楽や芸術に触れる機会を提供する。</t>
  </si>
  <si>
    <t>文化会館を運営するために必要な維持管理関係の経費</t>
  </si>
  <si>
    <t>市主催事業をスポーツ推進委員、体育協会、レクリエーション協会へ事業委託をする経費（自然歩道を歩く会　・ラジオ体操会　・全国一斉あそびの日）、体育協会、レクリエーション協会、スポーツクラブ補助金，ふれあい広場設置補助金</t>
    <phoneticPr fontId="18"/>
  </si>
  <si>
    <t>スポーツ推進委員、スポーツ表彰審査、スポーツ推進計画審議会、指定管理者審査委員会委員報酬、スポーツ推進委員負担金</t>
    <rPh sb="30" eb="32">
      <t>シテイ</t>
    </rPh>
    <rPh sb="32" eb="35">
      <t>カンリシャ</t>
    </rPh>
    <rPh sb="35" eb="37">
      <t>シンサ</t>
    </rPh>
    <rPh sb="37" eb="40">
      <t>イインカイ</t>
    </rPh>
    <phoneticPr fontId="18"/>
  </si>
  <si>
    <t>福祉体育館及び体育施設指定管理料、体育施設用地借地料、学校体育施設スポーツ開放管理委託料、体育施設の営繕工事に要する経費</t>
    <phoneticPr fontId="18"/>
  </si>
  <si>
    <t>図書館資料の購入及び講座・講演会の開催など市民への読書推進活動のための経費</t>
  </si>
  <si>
    <t>図書館施設の管理全般と図書館業務に係る電算システムの維持管理のための経費</t>
  </si>
  <si>
    <t>学校教育・社会教育のためのビデオ教材の購入やビデオ講習会の開催など視聴覚ライブラリー運営に関する経費</t>
  </si>
  <si>
    <t>土地改良にかかる負担金等</t>
    <rPh sb="11" eb="12">
      <t>トウ</t>
    </rPh>
    <phoneticPr fontId="18"/>
  </si>
  <si>
    <t>土地改良事業に関する経費</t>
  </si>
  <si>
    <t>建設工事の円滑な遂行を図るため、設計・積算等の技術向上を目的とした研修への参加負担金及び積算資料等の購入費用</t>
  </si>
  <si>
    <t>土木課が管理する道路台帳図書等を更新するための、現地測量及び図面修正作業を行う。</t>
  </si>
  <si>
    <t>道路維持管理に関する消耗品等の購入、道路賠償責任保険への加入及び道路建設促進関係団体への負担金の支払い等の総務事務事業</t>
  </si>
  <si>
    <t>道路等維持作業委託料、道路等維持修繕工事費</t>
  </si>
  <si>
    <t>道路用地寄付のための調査測量設計等委託料及び道路用地購入費</t>
  </si>
  <si>
    <t>区長要望工事の調査測量設計等委託料、道路新設改良舗装工事</t>
  </si>
  <si>
    <t>道路工事等を行うために必要な消耗品等の事務的経費</t>
  </si>
  <si>
    <t>交差点カラー塗装、グリーンベルト設置等区画線の設置</t>
  </si>
  <si>
    <t>道路反射鏡の修繕に要する経費</t>
    <phoneticPr fontId="18"/>
  </si>
  <si>
    <t>流下促進事業及び洪水調節整備事業の、調査測量設計等委託料及び河川改修工事費</t>
  </si>
  <si>
    <t>河川改修工事等を行うために必要な消耗品等の事務的経費</t>
  </si>
  <si>
    <t>河川等維持作業委託、河川等維持修繕工事</t>
  </si>
  <si>
    <t>ため池、調整池のポンプの電気料金等の経費</t>
  </si>
  <si>
    <t>災害時における復旧工事費</t>
  </si>
  <si>
    <t>道路河川災害時における復旧工事費</t>
  </si>
  <si>
    <t>都市計画審議会に係る委員報酬及び旅費等並びに都市計画基礎調査に関する委託料等の経費</t>
  </si>
  <si>
    <t>都市計画事務一般に関する事業並びに住宅・建築物耐震診断・改修に関する経費</t>
    <rPh sb="20" eb="23">
      <t>ケンチクブツ</t>
    </rPh>
    <phoneticPr fontId="32"/>
  </si>
  <si>
    <t>都市計画道路に関する取得用地の維持及び事業用地の緊急取得並びに街路事務全般の経費</t>
  </si>
  <si>
    <t>大根若王子線道路用地買戻</t>
    <rPh sb="6" eb="8">
      <t>ドウロ</t>
    </rPh>
    <rPh sb="8" eb="10">
      <t>ヨウチ</t>
    </rPh>
    <rPh sb="10" eb="12">
      <t>カイモド</t>
    </rPh>
    <phoneticPr fontId="18"/>
  </si>
  <si>
    <t>草刈り等維持管理事業</t>
  </si>
  <si>
    <t>街区公園の改修工事、遊戯施設再整備工事</t>
  </si>
  <si>
    <t>公園内の除草、光熱水費、施設改修等の公園を維持管理する経費</t>
    <rPh sb="27" eb="29">
      <t>ケイヒ</t>
    </rPh>
    <phoneticPr fontId="32"/>
  </si>
  <si>
    <t>臨時職員の賃金、講習会への参加費、公園緑地関係団体等に支払う負担金の費用</t>
  </si>
  <si>
    <t>有料駐車場事業特別会計を運営するのに必要な一般会計からの繰出金</t>
  </si>
  <si>
    <t>建物等事後調査・騒音振動調査・交通量対比処理検討業務委託料</t>
    <rPh sb="0" eb="2">
      <t>タテモノ</t>
    </rPh>
    <rPh sb="2" eb="3">
      <t>トウ</t>
    </rPh>
    <rPh sb="3" eb="5">
      <t>ジゴ</t>
    </rPh>
    <rPh sb="5" eb="7">
      <t>チョウサ</t>
    </rPh>
    <rPh sb="8" eb="10">
      <t>ソウオン</t>
    </rPh>
    <rPh sb="10" eb="12">
      <t>シンドウ</t>
    </rPh>
    <rPh sb="12" eb="14">
      <t>チョウサ</t>
    </rPh>
    <rPh sb="15" eb="17">
      <t>コウツウ</t>
    </rPh>
    <rPh sb="17" eb="18">
      <t>リョウ</t>
    </rPh>
    <rPh sb="18" eb="20">
      <t>タイヒ</t>
    </rPh>
    <rPh sb="20" eb="22">
      <t>ショリ</t>
    </rPh>
    <rPh sb="22" eb="24">
      <t>ケントウ</t>
    </rPh>
    <rPh sb="24" eb="26">
      <t>ギョウム</t>
    </rPh>
    <rPh sb="26" eb="28">
      <t>イタク</t>
    </rPh>
    <rPh sb="28" eb="29">
      <t>リョウ</t>
    </rPh>
    <phoneticPr fontId="32"/>
  </si>
  <si>
    <t>花に関するボランティアの研修、緑化に関する啓発に関する経費</t>
    <phoneticPr fontId="18"/>
  </si>
  <si>
    <t>種苗生産事業者への補助金、花壇花苗購入費</t>
    <rPh sb="13" eb="15">
      <t>カダン</t>
    </rPh>
    <rPh sb="15" eb="16">
      <t>ハナ</t>
    </rPh>
    <rPh sb="16" eb="17">
      <t>ナエ</t>
    </rPh>
    <rPh sb="17" eb="20">
      <t>コウニュウヒ</t>
    </rPh>
    <phoneticPr fontId="18"/>
  </si>
  <si>
    <t>区画整理事業に係る調査測量設計等経費</t>
    <rPh sb="7" eb="8">
      <t>カカ</t>
    </rPh>
    <rPh sb="9" eb="11">
      <t>チョウサ</t>
    </rPh>
    <rPh sb="11" eb="13">
      <t>ソクリョウ</t>
    </rPh>
    <rPh sb="13" eb="15">
      <t>セッケイ</t>
    </rPh>
    <rPh sb="15" eb="16">
      <t>トウ</t>
    </rPh>
    <rPh sb="16" eb="18">
      <t>ケイヒ</t>
    </rPh>
    <phoneticPr fontId="18"/>
  </si>
  <si>
    <t>まちづくりアンケート調査実施委託料</t>
    <rPh sb="14" eb="16">
      <t>イタク</t>
    </rPh>
    <rPh sb="16" eb="17">
      <t>リョウ</t>
    </rPh>
    <phoneticPr fontId="18"/>
  </si>
  <si>
    <t>地域交通</t>
  </si>
  <si>
    <t>地番家屋現況図の作成と、土地・家屋の異動に伴う修正業務</t>
  </si>
  <si>
    <t>住民税・固定資産税の計算と納税通知書の作成及び税情報の管理</t>
  </si>
  <si>
    <t>基幹システム借上料、通信運搬費、委託料等課税業務に伴う経費</t>
  </si>
  <si>
    <t>豊明まつり開催、市民活動支援、男女共同参画推進、LGBT啓発に要する経費</t>
    <rPh sb="28" eb="30">
      <t>ケイハツ</t>
    </rPh>
    <phoneticPr fontId="18"/>
  </si>
  <si>
    <t>国際交流協会支援事業、友好都市交流事業、多文化共生推進事業</t>
  </si>
  <si>
    <t>各行政区の効果的な運営と組織的な活動の支援に要する経費</t>
  </si>
  <si>
    <t>各種統計調査を円滑に実施するための経費</t>
  </si>
  <si>
    <t>工業統計調査、経済センサス調査に要する経費</t>
  </si>
  <si>
    <t>全国消費実態調査、国勢調査に要する経費</t>
    <rPh sb="0" eb="2">
      <t>ゼンコク</t>
    </rPh>
    <rPh sb="2" eb="4">
      <t>ショウヒ</t>
    </rPh>
    <rPh sb="4" eb="6">
      <t>ジッタイ</t>
    </rPh>
    <rPh sb="6" eb="8">
      <t>チョウサ</t>
    </rPh>
    <rPh sb="9" eb="11">
      <t>コクセイ</t>
    </rPh>
    <rPh sb="11" eb="13">
      <t>チョウサ</t>
    </rPh>
    <rPh sb="14" eb="15">
      <t>ヨウ</t>
    </rPh>
    <rPh sb="17" eb="19">
      <t>ケイヒ</t>
    </rPh>
    <phoneticPr fontId="18"/>
  </si>
  <si>
    <t>勤労会館の施設維持管理に係る経費</t>
  </si>
  <si>
    <t>農業委員会委員報酬・農家台帳システム賃借</t>
  </si>
  <si>
    <t>農村環境改善センターの管理運営委託料</t>
  </si>
  <si>
    <t>農村環境改善センターの光熱水費</t>
  </si>
  <si>
    <t>市民菜園管理委託</t>
    <rPh sb="0" eb="2">
      <t>シミン</t>
    </rPh>
    <rPh sb="2" eb="4">
      <t>サイエン</t>
    </rPh>
    <rPh sb="4" eb="6">
      <t>カンリ</t>
    </rPh>
    <rPh sb="6" eb="8">
      <t>イタク</t>
    </rPh>
    <phoneticPr fontId="18"/>
  </si>
  <si>
    <t>愛知用水受益市町により組織する協議会の負担金</t>
  </si>
  <si>
    <t>畜産振興事業等として農業団体の育成及び指導に対する補助事業</t>
  </si>
  <si>
    <t>地域農政推進対策に係る消耗品</t>
    <rPh sb="0" eb="2">
      <t>チイキ</t>
    </rPh>
    <rPh sb="2" eb="4">
      <t>ノウセイ</t>
    </rPh>
    <rPh sb="4" eb="6">
      <t>スイシン</t>
    </rPh>
    <rPh sb="6" eb="8">
      <t>タイサク</t>
    </rPh>
    <rPh sb="9" eb="10">
      <t>カカ</t>
    </rPh>
    <rPh sb="11" eb="13">
      <t>ショウモウ</t>
    </rPh>
    <rPh sb="13" eb="14">
      <t>ヒン</t>
    </rPh>
    <phoneticPr fontId="18"/>
  </si>
  <si>
    <t>県森林協会負担金</t>
  </si>
  <si>
    <t>小規模事業者再投資補助</t>
    <rPh sb="0" eb="3">
      <t>ショウキボ</t>
    </rPh>
    <rPh sb="3" eb="6">
      <t>ジギョウシャ</t>
    </rPh>
    <rPh sb="6" eb="7">
      <t>サイ</t>
    </rPh>
    <rPh sb="7" eb="9">
      <t>トウシ</t>
    </rPh>
    <rPh sb="9" eb="11">
      <t>ホジョ</t>
    </rPh>
    <phoneticPr fontId="18"/>
  </si>
  <si>
    <t>商工業振興資金を市内金融機関に預託</t>
  </si>
  <si>
    <t>県観光協会負担金</t>
    <rPh sb="0" eb="1">
      <t>ケン</t>
    </rPh>
    <rPh sb="1" eb="3">
      <t>カンコウ</t>
    </rPh>
    <rPh sb="3" eb="5">
      <t>キョウカイ</t>
    </rPh>
    <rPh sb="5" eb="8">
      <t>フタンキン</t>
    </rPh>
    <phoneticPr fontId="18"/>
  </si>
  <si>
    <t>消費生活相談に係る消耗品、印刷製本費</t>
    <rPh sb="0" eb="2">
      <t>ショウヒ</t>
    </rPh>
    <rPh sb="2" eb="4">
      <t>セイカツ</t>
    </rPh>
    <rPh sb="4" eb="6">
      <t>ソウダン</t>
    </rPh>
    <rPh sb="7" eb="8">
      <t>カカ</t>
    </rPh>
    <rPh sb="9" eb="11">
      <t>ショウモウ</t>
    </rPh>
    <rPh sb="11" eb="12">
      <t>ヒン</t>
    </rPh>
    <rPh sb="13" eb="15">
      <t>インサツ</t>
    </rPh>
    <rPh sb="15" eb="17">
      <t>セイホン</t>
    </rPh>
    <rPh sb="17" eb="18">
      <t>ヒ</t>
    </rPh>
    <phoneticPr fontId="18"/>
  </si>
  <si>
    <t>前後駅前広場イベント委託、とよあけ花マルシェプロジェクト委託</t>
    <rPh sb="0" eb="2">
      <t>ゼンゴ</t>
    </rPh>
    <rPh sb="2" eb="4">
      <t>エキマエ</t>
    </rPh>
    <rPh sb="4" eb="6">
      <t>ヒロバ</t>
    </rPh>
    <rPh sb="10" eb="12">
      <t>イタク</t>
    </rPh>
    <rPh sb="17" eb="18">
      <t>ハナ</t>
    </rPh>
    <rPh sb="28" eb="30">
      <t>イタク</t>
    </rPh>
    <phoneticPr fontId="18"/>
  </si>
  <si>
    <t>市議会議員の報酬、期末手当、議員共済給付費負担金</t>
  </si>
  <si>
    <t>議会運営による必要経費で、主に議会だより印刷・配送費、会議録作成等業務委託料</t>
    <rPh sb="20" eb="22">
      <t>インサツ</t>
    </rPh>
    <rPh sb="23" eb="25">
      <t>ハイソウ</t>
    </rPh>
    <rPh sb="25" eb="26">
      <t>ヒ</t>
    </rPh>
    <rPh sb="30" eb="32">
      <t>サクセイ</t>
    </rPh>
    <rPh sb="32" eb="33">
      <t>トウ</t>
    </rPh>
    <rPh sb="33" eb="35">
      <t>ギョウム</t>
    </rPh>
    <rPh sb="35" eb="37">
      <t>イタク</t>
    </rPh>
    <rPh sb="37" eb="38">
      <t>リョウ</t>
    </rPh>
    <phoneticPr fontId="18"/>
  </si>
  <si>
    <t>全国市議会議長会等への負担金</t>
  </si>
  <si>
    <t>市税の徴収に係る電算事務処理</t>
  </si>
  <si>
    <t>コンビニ徴収手数料、督促状通信運搬費等事務費</t>
    <rPh sb="10" eb="12">
      <t>トクソク</t>
    </rPh>
    <rPh sb="12" eb="13">
      <t>ジョウ</t>
    </rPh>
    <rPh sb="13" eb="15">
      <t>ツウシン</t>
    </rPh>
    <rPh sb="15" eb="17">
      <t>ウンパン</t>
    </rPh>
    <rPh sb="17" eb="18">
      <t>ヒ</t>
    </rPh>
    <phoneticPr fontId="18"/>
  </si>
  <si>
    <t>戸籍総合システム、住民記録システムの保守委託及び機器借上、個人番号カード交付事業交付金</t>
    <rPh sb="29" eb="31">
      <t>コジン</t>
    </rPh>
    <rPh sb="31" eb="33">
      <t>バンゴウ</t>
    </rPh>
    <rPh sb="36" eb="38">
      <t>コウフ</t>
    </rPh>
    <rPh sb="38" eb="40">
      <t>ジギョウ</t>
    </rPh>
    <rPh sb="40" eb="43">
      <t>コウフキン</t>
    </rPh>
    <phoneticPr fontId="18"/>
  </si>
  <si>
    <t>臨時職員賃金及び消耗品等の経常経費</t>
  </si>
  <si>
    <t>知立市逢妻浄苑使用料</t>
  </si>
  <si>
    <t>ふるさと納税　(事業科目新設)</t>
    <rPh sb="8" eb="10">
      <t>ジギョウ</t>
    </rPh>
    <rPh sb="10" eb="12">
      <t>カモク</t>
    </rPh>
    <rPh sb="12" eb="14">
      <t>シンセツ</t>
    </rPh>
    <phoneticPr fontId="18"/>
  </si>
  <si>
    <t>市が行う250万円以上の建設工事の契約及び検査に要する経費</t>
  </si>
  <si>
    <t>財務会計及び起債管理システムのソフトの保守委託と借上げ経費</t>
  </si>
  <si>
    <t>新公会計制度支援業務委託等の経費</t>
  </si>
  <si>
    <t>共済費 精査等</t>
    <rPh sb="0" eb="2">
      <t>キョウサイ</t>
    </rPh>
    <rPh sb="2" eb="3">
      <t>ヒ</t>
    </rPh>
    <rPh sb="4" eb="6">
      <t>セイサ</t>
    </rPh>
    <rPh sb="6" eb="7">
      <t>トウ</t>
    </rPh>
    <phoneticPr fontId="18"/>
  </si>
  <si>
    <t>広報事務事業と統合</t>
    <rPh sb="0" eb="2">
      <t>コウホウ</t>
    </rPh>
    <rPh sb="2" eb="4">
      <t>ジム</t>
    </rPh>
    <rPh sb="4" eb="6">
      <t>ジギョウ</t>
    </rPh>
    <rPh sb="7" eb="9">
      <t>トウゴウ</t>
    </rPh>
    <phoneticPr fontId="18"/>
  </si>
  <si>
    <t>広報活動事業と統合</t>
    <rPh sb="0" eb="2">
      <t>コウホウ</t>
    </rPh>
    <rPh sb="2" eb="4">
      <t>カツドウ</t>
    </rPh>
    <rPh sb="4" eb="6">
      <t>ジギョウ</t>
    </rPh>
    <rPh sb="7" eb="9">
      <t>トウゴウ</t>
    </rPh>
    <phoneticPr fontId="18"/>
  </si>
  <si>
    <t>ライセンス料 精査等</t>
    <rPh sb="5" eb="6">
      <t>リョウ</t>
    </rPh>
    <rPh sb="7" eb="9">
      <t>セイサ</t>
    </rPh>
    <rPh sb="9" eb="10">
      <t>トウ</t>
    </rPh>
    <phoneticPr fontId="18"/>
  </si>
  <si>
    <t>委託料 精査等</t>
    <rPh sb="0" eb="2">
      <t>イタク</t>
    </rPh>
    <rPh sb="2" eb="3">
      <t>リョウ</t>
    </rPh>
    <rPh sb="4" eb="6">
      <t>セイサ</t>
    </rPh>
    <rPh sb="6" eb="7">
      <t>トウ</t>
    </rPh>
    <phoneticPr fontId="18"/>
  </si>
  <si>
    <t>報酬 精査等</t>
    <rPh sb="0" eb="2">
      <t>ホウシュウ</t>
    </rPh>
    <rPh sb="3" eb="5">
      <t>セイサ</t>
    </rPh>
    <rPh sb="5" eb="6">
      <t>トウ</t>
    </rPh>
    <phoneticPr fontId="18"/>
  </si>
  <si>
    <t>工事費 精査等</t>
    <rPh sb="0" eb="3">
      <t>コウジヒ</t>
    </rPh>
    <phoneticPr fontId="18"/>
  </si>
  <si>
    <t>自動車購入費 精査等</t>
    <rPh sb="0" eb="2">
      <t>ジドウ</t>
    </rPh>
    <rPh sb="2" eb="3">
      <t>シャ</t>
    </rPh>
    <rPh sb="3" eb="6">
      <t>コウニュウヒ</t>
    </rPh>
    <phoneticPr fontId="18"/>
  </si>
  <si>
    <t>消耗品費 精査等</t>
    <rPh sb="0" eb="2">
      <t>ショウモウ</t>
    </rPh>
    <rPh sb="2" eb="3">
      <t>ヒン</t>
    </rPh>
    <rPh sb="3" eb="4">
      <t>ヒ</t>
    </rPh>
    <phoneticPr fontId="18"/>
  </si>
  <si>
    <t>補助金 精査等</t>
    <rPh sb="0" eb="3">
      <t>ホジョキン</t>
    </rPh>
    <phoneticPr fontId="18"/>
  </si>
  <si>
    <t>委託料 増等</t>
    <rPh sb="0" eb="2">
      <t>イタク</t>
    </rPh>
    <rPh sb="2" eb="3">
      <t>リョウ</t>
    </rPh>
    <rPh sb="4" eb="5">
      <t>ゾウ</t>
    </rPh>
    <rPh sb="5" eb="6">
      <t>トウ</t>
    </rPh>
    <phoneticPr fontId="18"/>
  </si>
  <si>
    <t>尾三消防組合負担金 減等</t>
    <rPh sb="0" eb="1">
      <t>ビ</t>
    </rPh>
    <rPh sb="1" eb="2">
      <t>３</t>
    </rPh>
    <rPh sb="2" eb="4">
      <t>ショウボウ</t>
    </rPh>
    <rPh sb="4" eb="6">
      <t>クミアイ</t>
    </rPh>
    <rPh sb="6" eb="9">
      <t>フタンキン</t>
    </rPh>
    <rPh sb="10" eb="11">
      <t>ゲン</t>
    </rPh>
    <rPh sb="11" eb="12">
      <t>トウ</t>
    </rPh>
    <phoneticPr fontId="18"/>
  </si>
  <si>
    <t>支援金 精査等</t>
    <rPh sb="0" eb="3">
      <t>シエンキン</t>
    </rPh>
    <rPh sb="4" eb="6">
      <t>セイサ</t>
    </rPh>
    <rPh sb="6" eb="7">
      <t>トウ</t>
    </rPh>
    <phoneticPr fontId="18"/>
  </si>
  <si>
    <t>委託料 精査等</t>
    <rPh sb="0" eb="2">
      <t>イタク</t>
    </rPh>
    <rPh sb="2" eb="3">
      <t>リョウ</t>
    </rPh>
    <phoneticPr fontId="18"/>
  </si>
  <si>
    <t>電算関係委託料 増等</t>
    <rPh sb="0" eb="2">
      <t>デンサン</t>
    </rPh>
    <rPh sb="2" eb="4">
      <t>カンケイ</t>
    </rPh>
    <rPh sb="4" eb="6">
      <t>イタク</t>
    </rPh>
    <rPh sb="6" eb="7">
      <t>リョウ</t>
    </rPh>
    <rPh sb="8" eb="9">
      <t>ゾウ</t>
    </rPh>
    <rPh sb="9" eb="10">
      <t>トウ</t>
    </rPh>
    <phoneticPr fontId="18"/>
  </si>
  <si>
    <t>過誤納還付金 精査等</t>
    <rPh sb="0" eb="1">
      <t>カ</t>
    </rPh>
    <rPh sb="1" eb="2">
      <t>アヤマ</t>
    </rPh>
    <rPh sb="3" eb="6">
      <t>カンプキン</t>
    </rPh>
    <rPh sb="7" eb="9">
      <t>セイサ</t>
    </rPh>
    <rPh sb="9" eb="10">
      <t>トウ</t>
    </rPh>
    <phoneticPr fontId="18"/>
  </si>
  <si>
    <t>集会所改修等補助金 増等</t>
    <rPh sb="0" eb="2">
      <t>シュウカイ</t>
    </rPh>
    <rPh sb="2" eb="3">
      <t>ジョ</t>
    </rPh>
    <rPh sb="3" eb="6">
      <t>カイシュウナド</t>
    </rPh>
    <rPh sb="6" eb="9">
      <t>ホジョキン</t>
    </rPh>
    <rPh sb="10" eb="11">
      <t>ゾウ</t>
    </rPh>
    <rPh sb="11" eb="12">
      <t>トウ</t>
    </rPh>
    <phoneticPr fontId="18"/>
  </si>
  <si>
    <t>電算関係借上料 精査等</t>
    <rPh sb="0" eb="2">
      <t>デンサン</t>
    </rPh>
    <rPh sb="2" eb="4">
      <t>カンケイ</t>
    </rPh>
    <rPh sb="4" eb="5">
      <t>カ</t>
    </rPh>
    <rPh sb="5" eb="6">
      <t>ウエ</t>
    </rPh>
    <rPh sb="6" eb="7">
      <t>リョウ</t>
    </rPh>
    <rPh sb="8" eb="10">
      <t>セイサ</t>
    </rPh>
    <rPh sb="10" eb="11">
      <t>トウ</t>
    </rPh>
    <phoneticPr fontId="18"/>
  </si>
  <si>
    <t>報償費 追加等</t>
    <rPh sb="0" eb="2">
      <t>ホウショウ</t>
    </rPh>
    <rPh sb="2" eb="3">
      <t>ヒ</t>
    </rPh>
    <rPh sb="4" eb="6">
      <t>ツイカ</t>
    </rPh>
    <rPh sb="6" eb="7">
      <t>トウ</t>
    </rPh>
    <phoneticPr fontId="18"/>
  </si>
  <si>
    <t>通信運搬費 精査等</t>
    <rPh sb="0" eb="2">
      <t>ツウシン</t>
    </rPh>
    <rPh sb="2" eb="4">
      <t>ウンパン</t>
    </rPh>
    <rPh sb="4" eb="5">
      <t>ヒ</t>
    </rPh>
    <phoneticPr fontId="18"/>
  </si>
  <si>
    <t>扶助費 精査等</t>
    <rPh sb="0" eb="2">
      <t>フジョ</t>
    </rPh>
    <rPh sb="2" eb="3">
      <t>ヒ</t>
    </rPh>
    <phoneticPr fontId="18"/>
  </si>
  <si>
    <t>負担金 追加等</t>
    <rPh sb="0" eb="3">
      <t>フタンキン</t>
    </rPh>
    <rPh sb="4" eb="6">
      <t>ツイカ</t>
    </rPh>
    <rPh sb="6" eb="7">
      <t>トウ</t>
    </rPh>
    <phoneticPr fontId="18"/>
  </si>
  <si>
    <t>繰出金 精査</t>
    <rPh sb="0" eb="2">
      <t>クリダ</t>
    </rPh>
    <rPh sb="2" eb="3">
      <t>キン</t>
    </rPh>
    <phoneticPr fontId="18"/>
  </si>
  <si>
    <t>児童手当 減等</t>
    <rPh sb="0" eb="2">
      <t>ジドウ</t>
    </rPh>
    <rPh sb="2" eb="4">
      <t>テアテ</t>
    </rPh>
    <rPh sb="5" eb="6">
      <t>ゲン</t>
    </rPh>
    <rPh sb="6" eb="7">
      <t>トウ</t>
    </rPh>
    <phoneticPr fontId="18"/>
  </si>
  <si>
    <t>積算漏れによる追加 等</t>
    <rPh sb="0" eb="2">
      <t>セキサン</t>
    </rPh>
    <rPh sb="2" eb="3">
      <t>モ</t>
    </rPh>
    <rPh sb="7" eb="9">
      <t>ツイカ</t>
    </rPh>
    <rPh sb="10" eb="11">
      <t>トウ</t>
    </rPh>
    <phoneticPr fontId="18"/>
  </si>
  <si>
    <t>福祉医療助成費 減等</t>
    <rPh sb="0" eb="2">
      <t>フクシ</t>
    </rPh>
    <rPh sb="2" eb="4">
      <t>イリョウ</t>
    </rPh>
    <rPh sb="4" eb="6">
      <t>ジョセイ</t>
    </rPh>
    <rPh sb="6" eb="7">
      <t>ヒ</t>
    </rPh>
    <rPh sb="8" eb="9">
      <t>ゲン</t>
    </rPh>
    <phoneticPr fontId="18"/>
  </si>
  <si>
    <t>負担金 精査</t>
    <rPh sb="0" eb="3">
      <t>フタンキン</t>
    </rPh>
    <rPh sb="4" eb="6">
      <t>セイサ</t>
    </rPh>
    <phoneticPr fontId="18"/>
  </si>
  <si>
    <t>修繕料 精査等</t>
    <rPh sb="0" eb="2">
      <t>シュウゼン</t>
    </rPh>
    <rPh sb="2" eb="3">
      <t>リョウ</t>
    </rPh>
    <phoneticPr fontId="18"/>
  </si>
  <si>
    <t>小規模事業者再投資補助金 精査</t>
    <rPh sb="0" eb="3">
      <t>ショウキボ</t>
    </rPh>
    <rPh sb="3" eb="6">
      <t>ジギョウシャ</t>
    </rPh>
    <rPh sb="6" eb="9">
      <t>サイトウシ</t>
    </rPh>
    <rPh sb="9" eb="12">
      <t>ホジョキン</t>
    </rPh>
    <rPh sb="13" eb="15">
      <t>セイサ</t>
    </rPh>
    <phoneticPr fontId="18"/>
  </si>
  <si>
    <t>預託金 精査</t>
    <rPh sb="0" eb="3">
      <t>ヨタクキン</t>
    </rPh>
    <rPh sb="4" eb="6">
      <t>セイサ</t>
    </rPh>
    <phoneticPr fontId="18"/>
  </si>
  <si>
    <t>電算関係委託料 追加</t>
    <rPh sb="0" eb="2">
      <t>デンサン</t>
    </rPh>
    <rPh sb="2" eb="4">
      <t>カンケイ</t>
    </rPh>
    <rPh sb="4" eb="6">
      <t>イタク</t>
    </rPh>
    <rPh sb="6" eb="7">
      <t>リョウ</t>
    </rPh>
    <rPh sb="8" eb="10">
      <t>ツイカ</t>
    </rPh>
    <phoneticPr fontId="18"/>
  </si>
  <si>
    <t>道路用地購入費 減等</t>
    <rPh sb="0" eb="2">
      <t>ドウロ</t>
    </rPh>
    <rPh sb="2" eb="4">
      <t>ヨウチ</t>
    </rPh>
    <rPh sb="4" eb="7">
      <t>コウニュウヒ</t>
    </rPh>
    <rPh sb="8" eb="9">
      <t>ゲン</t>
    </rPh>
    <rPh sb="9" eb="10">
      <t>トウ</t>
    </rPh>
    <phoneticPr fontId="18"/>
  </si>
  <si>
    <t>道路測量調査設計等委託料 精査</t>
    <rPh sb="0" eb="2">
      <t>ドウロ</t>
    </rPh>
    <rPh sb="2" eb="4">
      <t>ソクリョウ</t>
    </rPh>
    <rPh sb="4" eb="6">
      <t>チョウサ</t>
    </rPh>
    <rPh sb="6" eb="8">
      <t>セッケイ</t>
    </rPh>
    <rPh sb="8" eb="9">
      <t>トウ</t>
    </rPh>
    <rPh sb="9" eb="11">
      <t>イタク</t>
    </rPh>
    <rPh sb="11" eb="12">
      <t>リョウ</t>
    </rPh>
    <rPh sb="13" eb="15">
      <t>セイサ</t>
    </rPh>
    <phoneticPr fontId="18"/>
  </si>
  <si>
    <t>河川改修工事費 精査</t>
    <rPh sb="0" eb="2">
      <t>カセン</t>
    </rPh>
    <rPh sb="2" eb="4">
      <t>カイシュウ</t>
    </rPh>
    <rPh sb="4" eb="7">
      <t>コウジヒ</t>
    </rPh>
    <rPh sb="8" eb="10">
      <t>セイサ</t>
    </rPh>
    <phoneticPr fontId="18"/>
  </si>
  <si>
    <t>雨水貯留施設設置補助金 精査</t>
    <rPh sb="0" eb="2">
      <t>ウスイ</t>
    </rPh>
    <rPh sb="2" eb="4">
      <t>チョリュウ</t>
    </rPh>
    <rPh sb="4" eb="6">
      <t>シセツ</t>
    </rPh>
    <rPh sb="6" eb="8">
      <t>セッチ</t>
    </rPh>
    <rPh sb="8" eb="11">
      <t>ホジョキン</t>
    </rPh>
    <rPh sb="12" eb="14">
      <t>セイサ</t>
    </rPh>
    <phoneticPr fontId="18"/>
  </si>
  <si>
    <t>負担金 精査等</t>
    <rPh sb="0" eb="3">
      <t>フタンキン</t>
    </rPh>
    <rPh sb="4" eb="6">
      <t>セイサ</t>
    </rPh>
    <rPh sb="6" eb="7">
      <t>トウ</t>
    </rPh>
    <phoneticPr fontId="18"/>
  </si>
  <si>
    <t>用地購入費 減</t>
    <rPh sb="0" eb="2">
      <t>ヨウチ</t>
    </rPh>
    <rPh sb="2" eb="5">
      <t>コウニュウヒ</t>
    </rPh>
    <rPh sb="6" eb="7">
      <t>ゲン</t>
    </rPh>
    <phoneticPr fontId="18"/>
  </si>
  <si>
    <t>工事費 精査</t>
    <rPh sb="0" eb="3">
      <t>コウジヒ</t>
    </rPh>
    <phoneticPr fontId="18"/>
  </si>
  <si>
    <t>調査測量設計等委託料 精査</t>
    <rPh sb="0" eb="2">
      <t>チョウサ</t>
    </rPh>
    <rPh sb="2" eb="4">
      <t>ソクリョウ</t>
    </rPh>
    <rPh sb="4" eb="6">
      <t>セッケイ</t>
    </rPh>
    <rPh sb="6" eb="7">
      <t>トウ</t>
    </rPh>
    <rPh sb="7" eb="9">
      <t>イタク</t>
    </rPh>
    <rPh sb="9" eb="10">
      <t>リョウ</t>
    </rPh>
    <rPh sb="11" eb="13">
      <t>セイサ</t>
    </rPh>
    <phoneticPr fontId="18"/>
  </si>
  <si>
    <t>修繕料 精査</t>
    <rPh sb="0" eb="2">
      <t>シュウゼン</t>
    </rPh>
    <rPh sb="2" eb="3">
      <t>リョウ</t>
    </rPh>
    <phoneticPr fontId="18"/>
  </si>
  <si>
    <t>資源処分委託料 精査等</t>
    <rPh sb="0" eb="2">
      <t>シゲン</t>
    </rPh>
    <rPh sb="2" eb="4">
      <t>ショブン</t>
    </rPh>
    <rPh sb="4" eb="6">
      <t>イタク</t>
    </rPh>
    <rPh sb="6" eb="7">
      <t>リョウ</t>
    </rPh>
    <phoneticPr fontId="18"/>
  </si>
  <si>
    <t>負担金 減</t>
    <rPh sb="0" eb="3">
      <t>フタンキン</t>
    </rPh>
    <rPh sb="4" eb="5">
      <t>ゲン</t>
    </rPh>
    <phoneticPr fontId="18"/>
  </si>
  <si>
    <t>塵芥収集委託料 精査等</t>
    <rPh sb="0" eb="2">
      <t>ジンカイ</t>
    </rPh>
    <rPh sb="2" eb="4">
      <t>シュウシュウ</t>
    </rPh>
    <rPh sb="4" eb="6">
      <t>イタク</t>
    </rPh>
    <rPh sb="6" eb="7">
      <t>リョウ</t>
    </rPh>
    <phoneticPr fontId="18"/>
  </si>
  <si>
    <t>学校プール管理業務委託料 精査</t>
    <rPh sb="0" eb="2">
      <t>ガッコウ</t>
    </rPh>
    <rPh sb="5" eb="7">
      <t>カンリ</t>
    </rPh>
    <rPh sb="7" eb="9">
      <t>ギョウム</t>
    </rPh>
    <rPh sb="9" eb="11">
      <t>イタク</t>
    </rPh>
    <rPh sb="11" eb="12">
      <t>リョウ</t>
    </rPh>
    <rPh sb="13" eb="15">
      <t>セイサ</t>
    </rPh>
    <phoneticPr fontId="18"/>
  </si>
  <si>
    <t>委託料 精査</t>
    <rPh sb="0" eb="2">
      <t>イタク</t>
    </rPh>
    <rPh sb="2" eb="3">
      <t>リョウ</t>
    </rPh>
    <phoneticPr fontId="18"/>
  </si>
  <si>
    <t>補助金 精査</t>
    <rPh sb="0" eb="3">
      <t>ホジョキン</t>
    </rPh>
    <phoneticPr fontId="18"/>
  </si>
  <si>
    <t>報酬 追加（教育振興事務事業より組替）等</t>
    <rPh sb="0" eb="2">
      <t>ホウシュウ</t>
    </rPh>
    <rPh sb="3" eb="5">
      <t>ツイカ</t>
    </rPh>
    <rPh sb="6" eb="8">
      <t>キョウイク</t>
    </rPh>
    <rPh sb="8" eb="10">
      <t>シンコウ</t>
    </rPh>
    <rPh sb="10" eb="12">
      <t>ジム</t>
    </rPh>
    <rPh sb="12" eb="14">
      <t>ジギョウ</t>
    </rPh>
    <rPh sb="16" eb="18">
      <t>クミカ</t>
    </rPh>
    <rPh sb="19" eb="20">
      <t>トウ</t>
    </rPh>
    <phoneticPr fontId="18"/>
  </si>
  <si>
    <t>報酬 精査</t>
    <rPh sb="0" eb="2">
      <t>ホウシュウ</t>
    </rPh>
    <rPh sb="3" eb="5">
      <t>セイサ</t>
    </rPh>
    <phoneticPr fontId="18"/>
  </si>
  <si>
    <t>工事設計委託料 精査</t>
    <rPh sb="0" eb="2">
      <t>コウジ</t>
    </rPh>
    <rPh sb="2" eb="4">
      <t>セッケイ</t>
    </rPh>
    <rPh sb="4" eb="6">
      <t>イタク</t>
    </rPh>
    <rPh sb="6" eb="7">
      <t>リョウ</t>
    </rPh>
    <rPh sb="8" eb="10">
      <t>セイサ</t>
    </rPh>
    <phoneticPr fontId="18"/>
  </si>
  <si>
    <t>要保護・準要保護就学援助費 精査</t>
    <rPh sb="0" eb="1">
      <t>ヨウ</t>
    </rPh>
    <rPh sb="1" eb="3">
      <t>ホゴ</t>
    </rPh>
    <rPh sb="4" eb="5">
      <t>ジュン</t>
    </rPh>
    <rPh sb="5" eb="6">
      <t>ヨウ</t>
    </rPh>
    <rPh sb="6" eb="8">
      <t>ホゴ</t>
    </rPh>
    <rPh sb="8" eb="10">
      <t>シュウガク</t>
    </rPh>
    <rPh sb="10" eb="12">
      <t>エンジョ</t>
    </rPh>
    <rPh sb="12" eb="13">
      <t>ヒ</t>
    </rPh>
    <phoneticPr fontId="18"/>
  </si>
  <si>
    <t>消耗品費 精査</t>
    <rPh sb="0" eb="2">
      <t>ショウモウ</t>
    </rPh>
    <rPh sb="2" eb="3">
      <t>ヒン</t>
    </rPh>
    <rPh sb="3" eb="4">
      <t>ヒ</t>
    </rPh>
    <phoneticPr fontId="18"/>
  </si>
  <si>
    <t>賄材料費 精査等</t>
    <rPh sb="0" eb="1">
      <t>マカナイ</t>
    </rPh>
    <rPh sb="1" eb="4">
      <t>ザイリョウヒ</t>
    </rPh>
    <rPh sb="5" eb="7">
      <t>セイサ</t>
    </rPh>
    <rPh sb="7" eb="8">
      <t>トウ</t>
    </rPh>
    <phoneticPr fontId="18"/>
  </si>
  <si>
    <t>備品購入費 精査</t>
    <rPh sb="0" eb="2">
      <t>ビヒン</t>
    </rPh>
    <rPh sb="2" eb="4">
      <t>コウニュウ</t>
    </rPh>
    <rPh sb="4" eb="5">
      <t>ヒ</t>
    </rPh>
    <rPh sb="6" eb="8">
      <t>セイサ</t>
    </rPh>
    <phoneticPr fontId="18"/>
  </si>
  <si>
    <t>積算漏れによる追加</t>
    <rPh sb="0" eb="2">
      <t>セキサン</t>
    </rPh>
    <rPh sb="2" eb="3">
      <t>モ</t>
    </rPh>
    <rPh sb="7" eb="9">
      <t>ツイカ</t>
    </rPh>
    <phoneticPr fontId="18"/>
  </si>
  <si>
    <t>放課後子ども教室運営業務委託料 精査等</t>
    <rPh sb="0" eb="3">
      <t>ホウカゴ</t>
    </rPh>
    <rPh sb="3" eb="4">
      <t>コ</t>
    </rPh>
    <rPh sb="6" eb="8">
      <t>キョウシツ</t>
    </rPh>
    <rPh sb="8" eb="10">
      <t>ウンエイ</t>
    </rPh>
    <rPh sb="10" eb="12">
      <t>ギョウム</t>
    </rPh>
    <rPh sb="12" eb="14">
      <t>イタク</t>
    </rPh>
    <rPh sb="14" eb="15">
      <t>リョウ</t>
    </rPh>
    <rPh sb="16" eb="18">
      <t>セイサ</t>
    </rPh>
    <rPh sb="18" eb="19">
      <t>トウ</t>
    </rPh>
    <phoneticPr fontId="18"/>
  </si>
  <si>
    <t>消耗品費 増</t>
    <rPh sb="0" eb="2">
      <t>ショウモウ</t>
    </rPh>
    <rPh sb="2" eb="3">
      <t>ヒン</t>
    </rPh>
    <rPh sb="3" eb="4">
      <t>ヒ</t>
    </rPh>
    <rPh sb="5" eb="6">
      <t>ゾウ</t>
    </rPh>
    <phoneticPr fontId="18"/>
  </si>
  <si>
    <t>共済費 減</t>
    <rPh sb="0" eb="2">
      <t>キョウサイ</t>
    </rPh>
    <rPh sb="2" eb="3">
      <t>ヒ</t>
    </rPh>
    <rPh sb="4" eb="5">
      <t>ゲン</t>
    </rPh>
    <phoneticPr fontId="18"/>
  </si>
  <si>
    <t>報酬 追加</t>
    <rPh sb="0" eb="2">
      <t>ホウシュウ</t>
    </rPh>
    <rPh sb="3" eb="5">
      <t>ツイカ</t>
    </rPh>
    <phoneticPr fontId="18"/>
  </si>
  <si>
    <t>起債前貸分 減</t>
    <rPh sb="0" eb="2">
      <t>キサイ</t>
    </rPh>
    <rPh sb="2" eb="3">
      <t>マエ</t>
    </rPh>
    <rPh sb="3" eb="4">
      <t>カ</t>
    </rPh>
    <rPh sb="4" eb="5">
      <t>ブン</t>
    </rPh>
    <rPh sb="6" eb="7">
      <t>ゲン</t>
    </rPh>
    <phoneticPr fontId="18"/>
  </si>
  <si>
    <t>古戦場まつり、イルミネーション、観光協会ホームページ事業の補助</t>
    <rPh sb="16" eb="18">
      <t>カンコウ</t>
    </rPh>
    <rPh sb="18" eb="20">
      <t>キョウカイ</t>
    </rPh>
    <rPh sb="29" eb="31">
      <t>ホジョ</t>
    </rPh>
    <phoneticPr fontId="18"/>
  </si>
  <si>
    <t>森林環境譲与税基金積立事業</t>
    <rPh sb="0" eb="2">
      <t>シンリン</t>
    </rPh>
    <rPh sb="2" eb="4">
      <t>カンキョウ</t>
    </rPh>
    <rPh sb="4" eb="6">
      <t>ジョウヨ</t>
    </rPh>
    <rPh sb="6" eb="7">
      <t>ゼイ</t>
    </rPh>
    <phoneticPr fontId="18"/>
  </si>
  <si>
    <t>森林環境譲与税基金への積み立て費</t>
    <phoneticPr fontId="18"/>
  </si>
  <si>
    <t>事業新設</t>
    <rPh sb="0" eb="2">
      <t>ジギョウ</t>
    </rPh>
    <rPh sb="2" eb="4">
      <t>シンセツ</t>
    </rPh>
    <phoneticPr fontId="18"/>
  </si>
  <si>
    <t>農業政策課 合計</t>
    <rPh sb="0" eb="2">
      <t>ノウギョウ</t>
    </rPh>
    <rPh sb="2" eb="4">
      <t>セイサク</t>
    </rPh>
    <rPh sb="4" eb="5">
      <t>カ</t>
    </rPh>
    <rPh sb="6" eb="8">
      <t>ゴウケイ</t>
    </rPh>
    <phoneticPr fontId="18"/>
  </si>
  <si>
    <t>負担金 減額</t>
    <rPh sb="0" eb="3">
      <t>フタンキン</t>
    </rPh>
    <rPh sb="4" eb="6">
      <t>ゲンガク</t>
    </rPh>
    <phoneticPr fontId="18"/>
  </si>
  <si>
    <t>借上料等 追加</t>
    <rPh sb="0" eb="1">
      <t>カ</t>
    </rPh>
    <rPh sb="1" eb="2">
      <t>ウエ</t>
    </rPh>
    <rPh sb="2" eb="3">
      <t>リョウ</t>
    </rPh>
    <rPh sb="3" eb="4">
      <t>トウ</t>
    </rPh>
    <rPh sb="5" eb="7">
      <t>ツイカ</t>
    </rPh>
    <phoneticPr fontId="18"/>
  </si>
  <si>
    <t>電算関係委託料 増等</t>
    <rPh sb="0" eb="2">
      <t>デンサン</t>
    </rPh>
    <rPh sb="2" eb="4">
      <t>カンケイ</t>
    </rPh>
    <rPh sb="4" eb="6">
      <t>イタク</t>
    </rPh>
    <rPh sb="6" eb="7">
      <t>リョウ</t>
    </rPh>
    <rPh sb="8" eb="9">
      <t>ゾウ</t>
    </rPh>
    <rPh sb="9" eb="10">
      <t>トウ</t>
    </rPh>
    <phoneticPr fontId="18"/>
  </si>
  <si>
    <t>補助金 精査</t>
    <rPh sb="0" eb="3">
      <t>ホジョキン</t>
    </rPh>
    <rPh sb="4" eb="6">
      <t>セイサ</t>
    </rPh>
    <phoneticPr fontId="18"/>
  </si>
  <si>
    <t>扶助費 精査</t>
    <rPh sb="0" eb="3">
      <t>フジョヒ</t>
    </rPh>
    <rPh sb="4" eb="6">
      <t>セイサ</t>
    </rPh>
    <phoneticPr fontId="18"/>
  </si>
  <si>
    <t>報酬 追加</t>
    <rPh sb="0" eb="2">
      <t>ホウシュウ</t>
    </rPh>
    <rPh sb="3" eb="5">
      <t>ツイカ</t>
    </rPh>
    <phoneticPr fontId="18"/>
  </si>
  <si>
    <t>負担金 組替</t>
    <rPh sb="0" eb="3">
      <t>フタンキン</t>
    </rPh>
    <rPh sb="4" eb="6">
      <t>クミカ</t>
    </rPh>
    <phoneticPr fontId="18"/>
  </si>
  <si>
    <t>負担金 組替等</t>
    <rPh sb="0" eb="3">
      <t>フタンキン</t>
    </rPh>
    <rPh sb="4" eb="6">
      <t>クミカ</t>
    </rPh>
    <rPh sb="6" eb="7">
      <t>トウ</t>
    </rPh>
    <phoneticPr fontId="18"/>
  </si>
  <si>
    <t>借上料 精査</t>
    <rPh sb="0" eb="2">
      <t>カリア</t>
    </rPh>
    <rPh sb="2" eb="3">
      <t>リョウ</t>
    </rPh>
    <rPh sb="4" eb="6">
      <t>セイサ</t>
    </rPh>
    <phoneticPr fontId="18"/>
  </si>
  <si>
    <t>委託料 増</t>
    <rPh sb="0" eb="2">
      <t>イタク</t>
    </rPh>
    <rPh sb="2" eb="3">
      <t>リョウ</t>
    </rPh>
    <rPh sb="4" eb="5">
      <t>ゾウ</t>
    </rPh>
    <phoneticPr fontId="18"/>
  </si>
  <si>
    <t>補助金 精査等</t>
    <rPh sb="0" eb="3">
      <t>ホジョキン</t>
    </rPh>
    <rPh sb="4" eb="6">
      <t>セイサ</t>
    </rPh>
    <rPh sb="6" eb="7">
      <t>トウ</t>
    </rPh>
    <phoneticPr fontId="18"/>
  </si>
  <si>
    <t>修繕料 増</t>
    <rPh sb="0" eb="2">
      <t>シュウゼン</t>
    </rPh>
    <rPh sb="2" eb="3">
      <t>リョウ</t>
    </rPh>
    <rPh sb="4" eb="5">
      <t>ゾウ</t>
    </rPh>
    <phoneticPr fontId="18"/>
  </si>
  <si>
    <t>風しん抗体検査・予防接種事業追加</t>
    <rPh sb="0" eb="1">
      <t>フウ</t>
    </rPh>
    <rPh sb="3" eb="5">
      <t>コウタイ</t>
    </rPh>
    <rPh sb="5" eb="7">
      <t>ケンサ</t>
    </rPh>
    <rPh sb="8" eb="10">
      <t>ヨボウ</t>
    </rPh>
    <rPh sb="10" eb="12">
      <t>セッシュ</t>
    </rPh>
    <rPh sb="12" eb="14">
      <t>ジギョウ</t>
    </rPh>
    <rPh sb="14" eb="16">
      <t>ツイカ</t>
    </rPh>
    <phoneticPr fontId="18"/>
  </si>
  <si>
    <t>報酬 増</t>
    <rPh sb="0" eb="2">
      <t>ホウシュウ</t>
    </rPh>
    <rPh sb="3" eb="4">
      <t>ゾウ</t>
    </rPh>
    <phoneticPr fontId="18"/>
  </si>
  <si>
    <t>委託料 精査</t>
    <rPh sb="0" eb="2">
      <t>イタク</t>
    </rPh>
    <rPh sb="2" eb="3">
      <t>リョウ</t>
    </rPh>
    <rPh sb="4" eb="6">
      <t>セイサ</t>
    </rPh>
    <phoneticPr fontId="18"/>
  </si>
  <si>
    <t>使用料 精査</t>
    <rPh sb="0" eb="3">
      <t>シヨウリョウ</t>
    </rPh>
    <rPh sb="2" eb="3">
      <t>リョウ</t>
    </rPh>
    <rPh sb="3" eb="4">
      <t>シャクリョウ</t>
    </rPh>
    <rPh sb="4" eb="6">
      <t>セイサ</t>
    </rPh>
    <phoneticPr fontId="18"/>
  </si>
  <si>
    <t>工事費 精査</t>
    <rPh sb="0" eb="3">
      <t>コウジヒ</t>
    </rPh>
    <rPh sb="4" eb="6">
      <t>セイサ</t>
    </rPh>
    <phoneticPr fontId="18"/>
  </si>
  <si>
    <t>端数調整</t>
    <rPh sb="0" eb="2">
      <t>ハスウ</t>
    </rPh>
    <rPh sb="2" eb="4">
      <t>チョウセイ</t>
    </rPh>
    <phoneticPr fontId="18"/>
  </si>
  <si>
    <t>借上料 増</t>
    <rPh sb="0" eb="1">
      <t>カ</t>
    </rPh>
    <rPh sb="1" eb="2">
      <t>ウエ</t>
    </rPh>
    <rPh sb="2" eb="3">
      <t>リョウ</t>
    </rPh>
    <rPh sb="4" eb="5">
      <t>ゾウ</t>
    </rPh>
    <phoneticPr fontId="18"/>
  </si>
  <si>
    <t>端数調整</t>
    <rPh sb="0" eb="2">
      <t>ハスウ</t>
    </rPh>
    <rPh sb="2" eb="4">
      <t>チョウセイ</t>
    </rPh>
    <phoneticPr fontId="18"/>
  </si>
  <si>
    <t>委託料 精査</t>
    <rPh sb="0" eb="2">
      <t>イタク</t>
    </rPh>
    <rPh sb="2" eb="3">
      <t>リョウ</t>
    </rPh>
    <rPh sb="4" eb="6">
      <t>セイサ</t>
    </rPh>
    <phoneticPr fontId="18"/>
  </si>
  <si>
    <t>手数料 精査</t>
    <rPh sb="0" eb="3">
      <t>テスウリョウ</t>
    </rPh>
    <rPh sb="4" eb="6">
      <t>セイサ</t>
    </rPh>
    <phoneticPr fontId="18"/>
  </si>
  <si>
    <t>通信運搬費 増</t>
    <rPh sb="0" eb="2">
      <t>ツウシン</t>
    </rPh>
    <rPh sb="2" eb="4">
      <t>ウンパン</t>
    </rPh>
    <rPh sb="4" eb="5">
      <t>ヒ</t>
    </rPh>
    <rPh sb="6" eb="7">
      <t>ゾウ</t>
    </rPh>
    <phoneticPr fontId="18"/>
  </si>
  <si>
    <t>肺炎球菌予防接種費用 追加</t>
    <rPh sb="0" eb="2">
      <t>ハイエン</t>
    </rPh>
    <rPh sb="2" eb="3">
      <t>キュウ</t>
    </rPh>
    <rPh sb="3" eb="4">
      <t>キン</t>
    </rPh>
    <rPh sb="4" eb="6">
      <t>ヨボウ</t>
    </rPh>
    <rPh sb="6" eb="8">
      <t>セッシュ</t>
    </rPh>
    <rPh sb="8" eb="10">
      <t>ヒヨウ</t>
    </rPh>
    <rPh sb="11" eb="13">
      <t>ツイカ</t>
    </rPh>
    <phoneticPr fontId="18"/>
  </si>
  <si>
    <t>電算借上料等 精査</t>
    <rPh sb="0" eb="2">
      <t>デンサン</t>
    </rPh>
    <rPh sb="2" eb="3">
      <t>カ</t>
    </rPh>
    <rPh sb="3" eb="4">
      <t>ウエ</t>
    </rPh>
    <rPh sb="4" eb="5">
      <t>リョウ</t>
    </rPh>
    <rPh sb="5" eb="6">
      <t>トウ</t>
    </rPh>
    <rPh sb="7" eb="9">
      <t>セイサ</t>
    </rPh>
    <phoneticPr fontId="18"/>
  </si>
  <si>
    <t>繰出金 精査</t>
    <rPh sb="0" eb="2">
      <t>クリダ</t>
    </rPh>
    <rPh sb="2" eb="3">
      <t>キン</t>
    </rPh>
    <rPh sb="4" eb="6">
      <t>セイサ</t>
    </rPh>
    <phoneticPr fontId="18"/>
  </si>
  <si>
    <t>借上料 精査</t>
    <rPh sb="0" eb="1">
      <t>カ</t>
    </rPh>
    <rPh sb="1" eb="2">
      <t>ウエ</t>
    </rPh>
    <rPh sb="2" eb="3">
      <t>リョウ</t>
    </rPh>
    <rPh sb="4" eb="6">
      <t>セイサ</t>
    </rPh>
    <phoneticPr fontId="18"/>
  </si>
  <si>
    <t>教育振興補助事業</t>
    <phoneticPr fontId="18"/>
  </si>
  <si>
    <t>補助金等 減（保育事業へ予算組替）</t>
    <rPh sb="0" eb="3">
      <t>ホジョキン</t>
    </rPh>
    <rPh sb="3" eb="4">
      <t>トウ</t>
    </rPh>
    <rPh sb="5" eb="6">
      <t>ゲン</t>
    </rPh>
    <rPh sb="7" eb="9">
      <t>ホイク</t>
    </rPh>
    <rPh sb="9" eb="11">
      <t>ジギョウ</t>
    </rPh>
    <rPh sb="12" eb="14">
      <t>ヨサン</t>
    </rPh>
    <rPh sb="14" eb="16">
      <t>クミカエ</t>
    </rPh>
    <phoneticPr fontId="18"/>
  </si>
  <si>
    <t>事務局事務事業</t>
    <phoneticPr fontId="18"/>
  </si>
  <si>
    <t>教育振興事務事業</t>
    <phoneticPr fontId="18"/>
  </si>
  <si>
    <t>委託料 追加（教育振興事務事業より予算組替）</t>
    <rPh sb="0" eb="2">
      <t>イタク</t>
    </rPh>
    <rPh sb="2" eb="3">
      <t>リョウ</t>
    </rPh>
    <rPh sb="4" eb="6">
      <t>ツイカ</t>
    </rPh>
    <rPh sb="13" eb="15">
      <t>ジギョウ</t>
    </rPh>
    <phoneticPr fontId="18"/>
  </si>
  <si>
    <t>委託料 増等</t>
    <rPh sb="0" eb="2">
      <t>イタク</t>
    </rPh>
    <rPh sb="2" eb="3">
      <t>リョウ</t>
    </rPh>
    <rPh sb="4" eb="5">
      <t>ゾウ</t>
    </rPh>
    <rPh sb="5" eb="6">
      <t>トウ</t>
    </rPh>
    <phoneticPr fontId="18"/>
  </si>
  <si>
    <t>補助金等 追加（教育振興補助事業等より予算組替）</t>
    <rPh sb="0" eb="3">
      <t>ホジョキン</t>
    </rPh>
    <rPh sb="3" eb="4">
      <t>トウ</t>
    </rPh>
    <rPh sb="5" eb="7">
      <t>ツイカ</t>
    </rPh>
    <rPh sb="16" eb="17">
      <t>トウ</t>
    </rPh>
    <rPh sb="19" eb="21">
      <t>ヨサン</t>
    </rPh>
    <rPh sb="21" eb="23">
      <t>クミカエ</t>
    </rPh>
    <phoneticPr fontId="18"/>
  </si>
  <si>
    <t xml:space="preserve">報酬 減（事務局事務事業等へ予算組替） </t>
    <rPh sb="0" eb="2">
      <t>ホウシュウ</t>
    </rPh>
    <rPh sb="3" eb="4">
      <t>ゲン</t>
    </rPh>
    <rPh sb="12" eb="13">
      <t>トウ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</si>
</sst>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1"/>
      <color theme="3" tint="-0.499984740745262"/>
      <name val="ＭＳ Ｐゴシック"/>
      <family val="3"/>
      <charset val="128"/>
      <scheme val="minor"/>
    </font>
    <font>
      <b/>
      <sz val="11"/>
      <color theme="3" tint="-0.249977111117893"/>
      <name val="ＭＳ Ｐゴシック"/>
      <family val="3"/>
      <charset val="128"/>
      <scheme val="minor"/>
    </font>
    <font>
      <b/>
      <sz val="10"/>
      <color theme="3" tint="-0.249977111117893"/>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8"/>
      <color theme="1"/>
      <name val="ＭＳ Ｐゴシック"/>
      <family val="2"/>
      <charset val="128"/>
      <scheme val="minor"/>
    </font>
    <font>
      <b/>
      <sz val="8"/>
      <color theme="1"/>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8"/>
      <name val="ＭＳ Ｐゴシック"/>
      <family val="3"/>
      <charset val="128"/>
      <scheme val="minor"/>
    </font>
    <font>
      <sz val="11"/>
      <name val="ＭＳ Ｐゴシック"/>
      <family val="2"/>
      <charset val="128"/>
      <scheme val="minor"/>
    </font>
    <font>
      <sz val="8"/>
      <name val="ＭＳ Ｐゴシック"/>
      <family val="3"/>
      <charset val="128"/>
      <scheme val="minor"/>
    </font>
    <font>
      <sz val="8"/>
      <color indexed="8"/>
      <name val="ＭＳ Ｐゴシック"/>
      <family val="3"/>
      <charset val="128"/>
    </font>
    <font>
      <sz val="8"/>
      <name val="ＭＳ Ｐゴシック"/>
      <family val="3"/>
      <charset val="128"/>
    </font>
    <font>
      <b/>
      <sz val="8"/>
      <name val="ＭＳ Ｐゴシック"/>
      <family val="3"/>
      <charset val="128"/>
    </font>
    <font>
      <sz val="8"/>
      <color rgb="FFFF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F9AB6B"/>
        <bgColor indexed="64"/>
      </patternFill>
    </fill>
    <fill>
      <patternFill patternType="solid">
        <fgColor rgb="FFE9F57B"/>
        <bgColor indexed="64"/>
      </patternFill>
    </fill>
    <fill>
      <patternFill patternType="solid">
        <fgColor theme="0"/>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xf numFmtId="38" fontId="32" fillId="0" borderId="0" applyFont="0" applyFill="0" applyBorder="0" applyAlignment="0" applyProtection="0">
      <alignment vertical="center"/>
    </xf>
  </cellStyleXfs>
  <cellXfs count="217">
    <xf numFmtId="0" fontId="0" fillId="0" borderId="0" xfId="0">
      <alignment vertical="center"/>
    </xf>
    <xf numFmtId="3" fontId="0" fillId="0" borderId="10" xfId="0" applyNumberFormat="1" applyBorder="1">
      <alignment vertical="center"/>
    </xf>
    <xf numFmtId="3" fontId="19" fillId="0" borderId="10" xfId="0" applyNumberFormat="1" applyFont="1" applyBorder="1">
      <alignment vertical="center"/>
    </xf>
    <xf numFmtId="38" fontId="0" fillId="0" borderId="10" xfId="42" applyFont="1" applyBorder="1">
      <alignment vertical="center"/>
    </xf>
    <xf numFmtId="38" fontId="0" fillId="0" borderId="0" xfId="42" applyFont="1">
      <alignment vertical="center"/>
    </xf>
    <xf numFmtId="0" fontId="20" fillId="0" borderId="10" xfId="0" applyFont="1" applyBorder="1" applyAlignment="1">
      <alignment vertical="center" wrapText="1"/>
    </xf>
    <xf numFmtId="0" fontId="20" fillId="0" borderId="14" xfId="0" applyFont="1" applyBorder="1" applyAlignment="1">
      <alignment vertical="center" wrapText="1"/>
    </xf>
    <xf numFmtId="0" fontId="19" fillId="0" borderId="10" xfId="0" applyFont="1" applyBorder="1" applyAlignment="1">
      <alignment vertical="center" shrinkToFit="1"/>
    </xf>
    <xf numFmtId="0" fontId="19" fillId="0" borderId="10" xfId="0" applyFont="1" applyBorder="1">
      <alignment vertical="center"/>
    </xf>
    <xf numFmtId="0" fontId="19" fillId="0" borderId="14" xfId="0" applyFont="1" applyBorder="1" applyAlignment="1">
      <alignment vertical="center" shrinkToFit="1"/>
    </xf>
    <xf numFmtId="0" fontId="19" fillId="0" borderId="0" xfId="0" applyFont="1">
      <alignment vertical="center"/>
    </xf>
    <xf numFmtId="0" fontId="19" fillId="0" borderId="17" xfId="0" applyFont="1" applyBorder="1" applyAlignment="1">
      <alignment vertical="center" shrinkToFit="1"/>
    </xf>
    <xf numFmtId="3" fontId="19" fillId="0" borderId="17" xfId="0" applyNumberFormat="1" applyFont="1" applyBorder="1">
      <alignment vertical="center"/>
    </xf>
    <xf numFmtId="38" fontId="0" fillId="0" borderId="17" xfId="42" applyFont="1" applyBorder="1">
      <alignment vertical="center"/>
    </xf>
    <xf numFmtId="3" fontId="0" fillId="0" borderId="17" xfId="0" applyNumberFormat="1" applyBorder="1">
      <alignment vertical="center"/>
    </xf>
    <xf numFmtId="0" fontId="25" fillId="35" borderId="23" xfId="0" applyFont="1" applyFill="1" applyBorder="1" applyAlignment="1">
      <alignment horizontal="center" vertical="center"/>
    </xf>
    <xf numFmtId="0" fontId="25" fillId="35" borderId="24" xfId="0" applyFont="1" applyFill="1" applyBorder="1" applyAlignment="1">
      <alignment horizontal="center" vertical="center"/>
    </xf>
    <xf numFmtId="0" fontId="20" fillId="0" borderId="17" xfId="0" applyFont="1" applyBorder="1" applyAlignment="1">
      <alignment vertical="center" wrapText="1"/>
    </xf>
    <xf numFmtId="0" fontId="31" fillId="0" borderId="0" xfId="0" applyFont="1">
      <alignment vertical="center"/>
    </xf>
    <xf numFmtId="0" fontId="0" fillId="0" borderId="34" xfId="0" applyBorder="1">
      <alignment vertical="center"/>
    </xf>
    <xf numFmtId="0" fontId="0" fillId="0" borderId="11" xfId="0" applyBorder="1">
      <alignment vertical="center"/>
    </xf>
    <xf numFmtId="0" fontId="25" fillId="35" borderId="22" xfId="0" applyFont="1" applyFill="1" applyBorder="1" applyAlignment="1">
      <alignment horizontal="center" vertical="center"/>
    </xf>
    <xf numFmtId="0" fontId="25" fillId="35" borderId="39" xfId="0" applyFont="1" applyFill="1" applyBorder="1" applyAlignment="1">
      <alignment horizontal="center" vertical="center"/>
    </xf>
    <xf numFmtId="0" fontId="25" fillId="35" borderId="40" xfId="0" applyFont="1" applyFill="1" applyBorder="1" applyAlignment="1">
      <alignment horizontal="center" vertical="center"/>
    </xf>
    <xf numFmtId="0" fontId="0" fillId="0" borderId="38" xfId="0" applyBorder="1">
      <alignment vertical="center"/>
    </xf>
    <xf numFmtId="0" fontId="0" fillId="0" borderId="42" xfId="0" applyBorder="1">
      <alignment vertical="center"/>
    </xf>
    <xf numFmtId="0" fontId="25" fillId="35" borderId="35" xfId="0" applyFont="1" applyFill="1" applyBorder="1" applyAlignment="1">
      <alignment horizontal="center" vertical="center"/>
    </xf>
    <xf numFmtId="3" fontId="24" fillId="36" borderId="23" xfId="0" applyNumberFormat="1" applyFont="1" applyFill="1" applyBorder="1">
      <alignment vertical="center"/>
    </xf>
    <xf numFmtId="38" fontId="25" fillId="36" borderId="23" xfId="42" applyFont="1" applyFill="1" applyBorder="1">
      <alignment vertical="center"/>
    </xf>
    <xf numFmtId="0" fontId="25" fillId="36" borderId="35" xfId="0" applyFont="1" applyFill="1" applyBorder="1">
      <alignment vertical="center"/>
    </xf>
    <xf numFmtId="3" fontId="25" fillId="36" borderId="23" xfId="0" applyNumberFormat="1" applyFont="1" applyFill="1" applyBorder="1">
      <alignment vertical="center"/>
    </xf>
    <xf numFmtId="0" fontId="25" fillId="36" borderId="40" xfId="0" applyFont="1" applyFill="1" applyBorder="1">
      <alignment vertical="center"/>
    </xf>
    <xf numFmtId="0" fontId="27" fillId="37" borderId="13" xfId="0" applyFont="1" applyFill="1" applyBorder="1" applyAlignment="1">
      <alignment vertical="center" shrinkToFit="1"/>
    </xf>
    <xf numFmtId="3" fontId="24" fillId="37" borderId="10" xfId="0" applyNumberFormat="1" applyFont="1" applyFill="1" applyBorder="1">
      <alignment vertical="center"/>
    </xf>
    <xf numFmtId="38" fontId="25" fillId="37" borderId="10" xfId="42" applyFont="1" applyFill="1" applyBorder="1">
      <alignment vertical="center"/>
    </xf>
    <xf numFmtId="0" fontId="25" fillId="37" borderId="11" xfId="0" applyFont="1" applyFill="1" applyBorder="1">
      <alignment vertical="center"/>
    </xf>
    <xf numFmtId="3" fontId="25" fillId="37" borderId="10" xfId="0" applyNumberFormat="1" applyFont="1" applyFill="1" applyBorder="1">
      <alignment vertical="center"/>
    </xf>
    <xf numFmtId="0" fontId="24" fillId="37" borderId="16" xfId="0" applyFont="1" applyFill="1" applyBorder="1" applyAlignment="1">
      <alignment horizontal="center" vertical="center" shrinkToFit="1"/>
    </xf>
    <xf numFmtId="0" fontId="19" fillId="37" borderId="28" xfId="0" applyFont="1" applyFill="1" applyBorder="1" applyAlignment="1">
      <alignment vertical="center" shrinkToFit="1"/>
    </xf>
    <xf numFmtId="3" fontId="19" fillId="37" borderId="17" xfId="0" applyNumberFormat="1" applyFont="1" applyFill="1" applyBorder="1">
      <alignment vertical="center"/>
    </xf>
    <xf numFmtId="38" fontId="23" fillId="37" borderId="17" xfId="42" applyFont="1" applyFill="1" applyBorder="1">
      <alignment vertical="center"/>
    </xf>
    <xf numFmtId="0" fontId="23" fillId="37" borderId="34" xfId="0" applyFont="1" applyFill="1" applyBorder="1">
      <alignment vertical="center"/>
    </xf>
    <xf numFmtId="3" fontId="23" fillId="37" borderId="17" xfId="0" applyNumberFormat="1" applyFont="1" applyFill="1" applyBorder="1">
      <alignment vertical="center"/>
    </xf>
    <xf numFmtId="0" fontId="28" fillId="37" borderId="12" xfId="0" applyFont="1" applyFill="1" applyBorder="1" applyAlignment="1">
      <alignment vertical="center" wrapText="1" shrinkToFit="1"/>
    </xf>
    <xf numFmtId="0" fontId="28" fillId="37" borderId="13" xfId="0" applyFont="1" applyFill="1" applyBorder="1" applyAlignment="1">
      <alignment vertical="center" wrapText="1" shrinkToFit="1"/>
    </xf>
    <xf numFmtId="0" fontId="27" fillId="37" borderId="12" xfId="0" applyFont="1" applyFill="1" applyBorder="1" applyAlignment="1">
      <alignment vertical="center" shrinkToFit="1"/>
    </xf>
    <xf numFmtId="0" fontId="24" fillId="37" borderId="11" xfId="0" applyFont="1" applyFill="1" applyBorder="1">
      <alignment vertical="center"/>
    </xf>
    <xf numFmtId="0" fontId="24" fillId="37" borderId="16" xfId="0" applyFont="1" applyFill="1" applyBorder="1" applyAlignment="1">
      <alignment vertical="center" shrinkToFit="1"/>
    </xf>
    <xf numFmtId="38" fontId="25" fillId="37" borderId="41" xfId="42" applyFont="1" applyFill="1" applyBorder="1">
      <alignment vertical="center"/>
    </xf>
    <xf numFmtId="0" fontId="0" fillId="0" borderId="0" xfId="0" applyAlignment="1">
      <alignment vertical="center" wrapText="1"/>
    </xf>
    <xf numFmtId="38" fontId="0" fillId="0" borderId="34" xfId="42" applyFont="1" applyBorder="1">
      <alignment vertical="center"/>
    </xf>
    <xf numFmtId="38" fontId="0" fillId="0" borderId="11" xfId="42" applyFont="1" applyBorder="1">
      <alignment vertical="center"/>
    </xf>
    <xf numFmtId="38" fontId="25" fillId="37" borderId="11" xfId="42" applyFont="1" applyFill="1" applyBorder="1">
      <alignment vertical="center"/>
    </xf>
    <xf numFmtId="38" fontId="24" fillId="37" borderId="11" xfId="42" applyFont="1" applyFill="1" applyBorder="1">
      <alignment vertical="center"/>
    </xf>
    <xf numFmtId="38" fontId="25" fillId="35" borderId="39" xfId="42" applyFont="1" applyFill="1" applyBorder="1" applyAlignment="1">
      <alignment horizontal="center" vertical="center"/>
    </xf>
    <xf numFmtId="38" fontId="0" fillId="0" borderId="37" xfId="42" applyFont="1" applyBorder="1">
      <alignment vertical="center"/>
    </xf>
    <xf numFmtId="38" fontId="0" fillId="0" borderId="41" xfId="42" applyFont="1" applyBorder="1">
      <alignment vertical="center"/>
    </xf>
    <xf numFmtId="38" fontId="25" fillId="36" borderId="39" xfId="42" applyFont="1" applyFill="1" applyBorder="1">
      <alignment vertical="center"/>
    </xf>
    <xf numFmtId="38" fontId="23" fillId="37" borderId="37" xfId="42" applyFont="1" applyFill="1" applyBorder="1">
      <alignment vertical="center"/>
    </xf>
    <xf numFmtId="38" fontId="24" fillId="37" borderId="41" xfId="42" applyFont="1" applyFill="1" applyBorder="1">
      <alignment vertical="center"/>
    </xf>
    <xf numFmtId="38" fontId="24" fillId="36" borderId="39" xfId="42" applyFont="1" applyFill="1" applyBorder="1">
      <alignment vertical="center"/>
    </xf>
    <xf numFmtId="3" fontId="24" fillId="37" borderId="41" xfId="0" applyNumberFormat="1" applyFont="1" applyFill="1" applyBorder="1">
      <alignment vertical="center"/>
    </xf>
    <xf numFmtId="38" fontId="0" fillId="38" borderId="41" xfId="42" applyFont="1" applyFill="1" applyBorder="1">
      <alignment vertical="center"/>
    </xf>
    <xf numFmtId="38" fontId="0" fillId="38" borderId="37" xfId="42" applyFont="1" applyFill="1" applyBorder="1">
      <alignment vertical="center"/>
    </xf>
    <xf numFmtId="0" fontId="25" fillId="37" borderId="45" xfId="0" applyFont="1" applyFill="1" applyBorder="1">
      <alignment vertical="center"/>
    </xf>
    <xf numFmtId="0" fontId="33" fillId="0" borderId="38" xfId="0" applyFont="1" applyBorder="1" applyAlignment="1">
      <alignment vertical="center" wrapText="1"/>
    </xf>
    <xf numFmtId="0" fontId="33" fillId="0" borderId="42" xfId="0" applyFont="1" applyBorder="1" applyAlignment="1">
      <alignment vertical="center" wrapText="1"/>
    </xf>
    <xf numFmtId="0" fontId="34" fillId="37" borderId="42" xfId="0" applyFont="1" applyFill="1" applyBorder="1" applyAlignment="1">
      <alignment vertical="center" wrapText="1"/>
    </xf>
    <xf numFmtId="0" fontId="35" fillId="36" borderId="40" xfId="0" applyFont="1" applyFill="1" applyBorder="1" applyAlignment="1">
      <alignment vertical="center" wrapText="1"/>
    </xf>
    <xf numFmtId="0" fontId="36" fillId="37" borderId="38" xfId="0" applyFont="1" applyFill="1" applyBorder="1" applyAlignment="1">
      <alignment vertical="center" wrapText="1"/>
    </xf>
    <xf numFmtId="0" fontId="37" fillId="37" borderId="42" xfId="0" applyFont="1" applyFill="1" applyBorder="1" applyAlignment="1">
      <alignment vertical="center" wrapText="1"/>
    </xf>
    <xf numFmtId="38" fontId="0" fillId="0" borderId="36" xfId="42" applyFont="1" applyBorder="1">
      <alignment vertical="center"/>
    </xf>
    <xf numFmtId="38" fontId="0" fillId="0" borderId="12" xfId="42" applyFont="1" applyBorder="1">
      <alignment vertical="center"/>
    </xf>
    <xf numFmtId="38" fontId="25" fillId="37" borderId="12" xfId="42" applyFont="1" applyFill="1" applyBorder="1">
      <alignment vertical="center"/>
    </xf>
    <xf numFmtId="38" fontId="25" fillId="36" borderId="22" xfId="42" applyFont="1" applyFill="1" applyBorder="1">
      <alignment vertical="center"/>
    </xf>
    <xf numFmtId="38" fontId="23" fillId="37" borderId="36" xfId="42" applyFont="1" applyFill="1" applyBorder="1">
      <alignment vertical="center"/>
    </xf>
    <xf numFmtId="38" fontId="24" fillId="37" borderId="12" xfId="42" applyFont="1" applyFill="1" applyBorder="1">
      <alignment vertical="center"/>
    </xf>
    <xf numFmtId="0" fontId="33" fillId="0" borderId="34" xfId="0" applyFont="1" applyBorder="1" applyAlignment="1">
      <alignment vertical="center" wrapText="1"/>
    </xf>
    <xf numFmtId="0" fontId="33" fillId="0" borderId="11" xfId="0" applyFont="1" applyBorder="1" applyAlignment="1">
      <alignment vertical="center" wrapText="1"/>
    </xf>
    <xf numFmtId="0" fontId="34" fillId="37" borderId="11" xfId="0" applyFont="1" applyFill="1" applyBorder="1" applyAlignment="1">
      <alignment vertical="center" wrapText="1"/>
    </xf>
    <xf numFmtId="0" fontId="34" fillId="36" borderId="35" xfId="0" applyFont="1" applyFill="1" applyBorder="1" applyAlignment="1">
      <alignment vertical="center" wrapText="1"/>
    </xf>
    <xf numFmtId="0" fontId="36" fillId="37" borderId="34" xfId="0" applyFont="1" applyFill="1" applyBorder="1" applyAlignment="1">
      <alignment vertical="center" wrapText="1"/>
    </xf>
    <xf numFmtId="0" fontId="37" fillId="37" borderId="11" xfId="0" applyFont="1" applyFill="1" applyBorder="1" applyAlignment="1">
      <alignment vertical="center" wrapText="1"/>
    </xf>
    <xf numFmtId="0" fontId="33" fillId="0" borderId="11" xfId="0" applyFont="1" applyFill="1" applyBorder="1" applyAlignment="1">
      <alignment vertical="center" wrapText="1"/>
    </xf>
    <xf numFmtId="3" fontId="0" fillId="0" borderId="17" xfId="42" applyNumberFormat="1" applyFont="1" applyBorder="1">
      <alignment vertical="center"/>
    </xf>
    <xf numFmtId="3" fontId="0" fillId="0" borderId="10" xfId="42" applyNumberFormat="1" applyFont="1" applyBorder="1">
      <alignment vertical="center"/>
    </xf>
    <xf numFmtId="3" fontId="25" fillId="37" borderId="10" xfId="42" applyNumberFormat="1" applyFont="1" applyFill="1" applyBorder="1">
      <alignment vertical="center"/>
    </xf>
    <xf numFmtId="3" fontId="25" fillId="36" borderId="23" xfId="42" applyNumberFormat="1" applyFont="1" applyFill="1" applyBorder="1">
      <alignment vertical="center"/>
    </xf>
    <xf numFmtId="3" fontId="38" fillId="0" borderId="10" xfId="42" applyNumberFormat="1" applyFont="1" applyBorder="1">
      <alignment vertical="center"/>
    </xf>
    <xf numFmtId="3" fontId="23" fillId="37" borderId="17" xfId="42" applyNumberFormat="1" applyFont="1" applyFill="1" applyBorder="1">
      <alignment vertical="center"/>
    </xf>
    <xf numFmtId="3" fontId="24" fillId="37" borderId="10" xfId="42" applyNumberFormat="1" applyFont="1" applyFill="1" applyBorder="1">
      <alignment vertical="center"/>
    </xf>
    <xf numFmtId="38" fontId="0" fillId="0" borderId="17" xfId="0" applyNumberFormat="1" applyBorder="1">
      <alignment vertical="center"/>
    </xf>
    <xf numFmtId="38" fontId="24" fillId="37" borderId="10" xfId="42" applyFont="1" applyFill="1" applyBorder="1">
      <alignment vertical="center"/>
    </xf>
    <xf numFmtId="0" fontId="36" fillId="0" borderId="20" xfId="0" applyFont="1" applyBorder="1" applyAlignment="1">
      <alignment vertical="center" wrapText="1"/>
    </xf>
    <xf numFmtId="0" fontId="33" fillId="0" borderId="18" xfId="0" applyFont="1" applyBorder="1" applyAlignment="1">
      <alignment vertical="center"/>
    </xf>
    <xf numFmtId="0" fontId="33" fillId="0" borderId="20" xfId="0" applyFont="1" applyBorder="1" applyAlignment="1">
      <alignment vertical="center"/>
    </xf>
    <xf numFmtId="0" fontId="35" fillId="37" borderId="20" xfId="0" applyFont="1" applyFill="1" applyBorder="1" applyAlignment="1">
      <alignment vertical="center"/>
    </xf>
    <xf numFmtId="0" fontId="35" fillId="36" borderId="24" xfId="0" applyFont="1" applyFill="1" applyBorder="1" applyAlignment="1">
      <alignment vertical="center"/>
    </xf>
    <xf numFmtId="0" fontId="36" fillId="37" borderId="18" xfId="0" applyFont="1" applyFill="1" applyBorder="1" applyAlignment="1">
      <alignment vertical="center"/>
    </xf>
    <xf numFmtId="0" fontId="33" fillId="0" borderId="18" xfId="0" applyFont="1" applyBorder="1" applyAlignment="1">
      <alignment vertical="center" wrapText="1"/>
    </xf>
    <xf numFmtId="0" fontId="33" fillId="0" borderId="20" xfId="0" applyFont="1" applyBorder="1" applyAlignment="1">
      <alignment vertical="center" wrapText="1"/>
    </xf>
    <xf numFmtId="0" fontId="35" fillId="37" borderId="20" xfId="0" applyFont="1" applyFill="1" applyBorder="1" applyAlignment="1">
      <alignment vertical="center" wrapText="1"/>
    </xf>
    <xf numFmtId="0" fontId="35" fillId="36" borderId="24" xfId="0" applyFont="1" applyFill="1" applyBorder="1" applyAlignment="1">
      <alignment vertical="center" wrapText="1"/>
    </xf>
    <xf numFmtId="0" fontId="36" fillId="37" borderId="18" xfId="0" applyFont="1" applyFill="1" applyBorder="1" applyAlignment="1">
      <alignment vertical="center" wrapText="1"/>
    </xf>
    <xf numFmtId="0" fontId="37" fillId="37" borderId="20" xfId="0" applyFont="1" applyFill="1" applyBorder="1" applyAlignment="1">
      <alignment vertical="center" wrapText="1"/>
    </xf>
    <xf numFmtId="0" fontId="36" fillId="0" borderId="20" xfId="0" applyFont="1" applyBorder="1" applyAlignment="1">
      <alignment horizontal="left" vertical="center" wrapText="1"/>
    </xf>
    <xf numFmtId="38" fontId="19" fillId="0" borderId="10" xfId="42" applyFont="1" applyBorder="1">
      <alignment vertical="center"/>
    </xf>
    <xf numFmtId="0" fontId="24" fillId="37" borderId="19" xfId="0" applyFont="1" applyFill="1" applyBorder="1" applyAlignment="1">
      <alignment horizontal="center" vertical="center" shrinkToFit="1"/>
    </xf>
    <xf numFmtId="0" fontId="24" fillId="37" borderId="30" xfId="0" applyFont="1" applyFill="1" applyBorder="1" applyAlignment="1">
      <alignment horizontal="center" vertical="center" shrinkToFit="1"/>
    </xf>
    <xf numFmtId="3" fontId="19" fillId="0" borderId="10" xfId="0" applyNumberFormat="1" applyFont="1" applyFill="1" applyBorder="1">
      <alignment vertical="center"/>
    </xf>
    <xf numFmtId="38" fontId="23" fillId="0" borderId="10" xfId="42" applyFont="1" applyFill="1" applyBorder="1">
      <alignment vertical="center"/>
    </xf>
    <xf numFmtId="0" fontId="23" fillId="0" borderId="11" xfId="0" applyFont="1" applyFill="1" applyBorder="1">
      <alignment vertical="center"/>
    </xf>
    <xf numFmtId="38" fontId="23" fillId="0" borderId="41" xfId="42" applyFont="1" applyFill="1" applyBorder="1">
      <alignment vertical="center"/>
    </xf>
    <xf numFmtId="3" fontId="23" fillId="0" borderId="10" xfId="0" applyNumberFormat="1" applyFont="1" applyFill="1" applyBorder="1">
      <alignment vertical="center"/>
    </xf>
    <xf numFmtId="0" fontId="36" fillId="0" borderId="42" xfId="0" applyFont="1" applyFill="1" applyBorder="1" applyAlignment="1">
      <alignment vertical="center" wrapText="1"/>
    </xf>
    <xf numFmtId="38" fontId="23" fillId="0" borderId="12" xfId="42" applyFont="1" applyFill="1" applyBorder="1">
      <alignment vertical="center"/>
    </xf>
    <xf numFmtId="0" fontId="36" fillId="0" borderId="11" xfId="0" applyFont="1" applyFill="1" applyBorder="1" applyAlignment="1">
      <alignment vertical="center" wrapText="1"/>
    </xf>
    <xf numFmtId="0" fontId="36" fillId="0" borderId="20" xfId="0" applyFont="1" applyFill="1" applyBorder="1" applyAlignment="1">
      <alignment vertical="center" wrapText="1"/>
    </xf>
    <xf numFmtId="3" fontId="24" fillId="37" borderId="14" xfId="0" applyNumberFormat="1" applyFont="1" applyFill="1" applyBorder="1">
      <alignment vertical="center"/>
    </xf>
    <xf numFmtId="38" fontId="25" fillId="37" borderId="14" xfId="42" applyFont="1" applyFill="1" applyBorder="1">
      <alignment vertical="center"/>
    </xf>
    <xf numFmtId="38" fontId="25" fillId="37" borderId="46" xfId="42" applyFont="1" applyFill="1" applyBorder="1">
      <alignment vertical="center"/>
    </xf>
    <xf numFmtId="3" fontId="25" fillId="37" borderId="14" xfId="0" applyNumberFormat="1" applyFont="1" applyFill="1" applyBorder="1">
      <alignment vertical="center"/>
    </xf>
    <xf numFmtId="0" fontId="34" fillId="37" borderId="47" xfId="0" applyFont="1" applyFill="1" applyBorder="1" applyAlignment="1">
      <alignment vertical="center" wrapText="1"/>
    </xf>
    <xf numFmtId="38" fontId="25" fillId="37" borderId="48" xfId="42" applyFont="1" applyFill="1" applyBorder="1">
      <alignment vertical="center"/>
    </xf>
    <xf numFmtId="3" fontId="25" fillId="37" borderId="14" xfId="42" applyNumberFormat="1" applyFont="1" applyFill="1" applyBorder="1">
      <alignment vertical="center"/>
    </xf>
    <xf numFmtId="0" fontId="34" fillId="37" borderId="45" xfId="0" applyFont="1" applyFill="1" applyBorder="1" applyAlignment="1">
      <alignment vertical="center" wrapText="1"/>
    </xf>
    <xf numFmtId="0" fontId="35" fillId="37" borderId="49" xfId="0" applyFont="1" applyFill="1" applyBorder="1" applyAlignment="1">
      <alignment vertical="center" wrapText="1"/>
    </xf>
    <xf numFmtId="3" fontId="19" fillId="0" borderId="14" xfId="0" applyNumberFormat="1" applyFont="1" applyFill="1" applyBorder="1">
      <alignment vertical="center"/>
    </xf>
    <xf numFmtId="38" fontId="23" fillId="0" borderId="14" xfId="42" applyFont="1" applyFill="1" applyBorder="1">
      <alignment vertical="center"/>
    </xf>
    <xf numFmtId="0" fontId="23" fillId="0" borderId="45" xfId="0" applyFont="1" applyFill="1" applyBorder="1">
      <alignment vertical="center"/>
    </xf>
    <xf numFmtId="38" fontId="23" fillId="0" borderId="46" xfId="42" applyFont="1" applyFill="1" applyBorder="1">
      <alignment vertical="center"/>
    </xf>
    <xf numFmtId="3" fontId="23" fillId="0" borderId="14" xfId="0" applyNumberFormat="1" applyFont="1" applyFill="1" applyBorder="1">
      <alignment vertical="center"/>
    </xf>
    <xf numFmtId="0" fontId="36" fillId="0" borderId="47" xfId="0" applyFont="1" applyFill="1" applyBorder="1" applyAlignment="1">
      <alignment vertical="center" wrapText="1"/>
    </xf>
    <xf numFmtId="38" fontId="23" fillId="0" borderId="48" xfId="42" applyFont="1" applyFill="1" applyBorder="1">
      <alignment vertical="center"/>
    </xf>
    <xf numFmtId="3" fontId="23" fillId="0" borderId="14" xfId="42" applyNumberFormat="1" applyFont="1" applyFill="1" applyBorder="1">
      <alignment vertical="center"/>
    </xf>
    <xf numFmtId="0" fontId="36" fillId="0" borderId="45" xfId="0" applyFont="1" applyFill="1" applyBorder="1" applyAlignment="1">
      <alignment vertical="center" wrapText="1"/>
    </xf>
    <xf numFmtId="0" fontId="36" fillId="0" borderId="49" xfId="0" applyFont="1" applyFill="1" applyBorder="1" applyAlignment="1">
      <alignment vertical="center" wrapText="1"/>
    </xf>
    <xf numFmtId="0" fontId="25" fillId="0" borderId="11" xfId="0" applyFont="1" applyFill="1" applyBorder="1">
      <alignment vertical="center"/>
    </xf>
    <xf numFmtId="0" fontId="19" fillId="0" borderId="10" xfId="0" applyFont="1" applyBorder="1" applyAlignment="1">
      <alignment vertical="center" wrapText="1" shrinkToFit="1"/>
    </xf>
    <xf numFmtId="0" fontId="33" fillId="0" borderId="17" xfId="0" applyFont="1" applyBorder="1" applyAlignment="1">
      <alignment vertical="center" wrapText="1"/>
    </xf>
    <xf numFmtId="0" fontId="36" fillId="0" borderId="10" xfId="0" applyFont="1" applyBorder="1" applyAlignment="1">
      <alignment vertical="center" wrapText="1"/>
    </xf>
    <xf numFmtId="0" fontId="35" fillId="37" borderId="10" xfId="0" applyFont="1" applyFill="1" applyBorder="1" applyAlignment="1">
      <alignment vertical="center" wrapText="1"/>
    </xf>
    <xf numFmtId="0" fontId="35" fillId="36" borderId="23" xfId="0" applyFont="1" applyFill="1" applyBorder="1" applyAlignment="1">
      <alignment vertical="center" wrapText="1"/>
    </xf>
    <xf numFmtId="0" fontId="39" fillId="0" borderId="10" xfId="0" applyFont="1" applyBorder="1" applyAlignment="1">
      <alignment vertical="center" wrapText="1"/>
    </xf>
    <xf numFmtId="38" fontId="40" fillId="0" borderId="28" xfId="42" applyFont="1" applyFill="1" applyBorder="1" applyAlignment="1">
      <alignment vertical="center" wrapText="1"/>
    </xf>
    <xf numFmtId="38" fontId="40" fillId="0" borderId="14" xfId="44" applyFont="1" applyBorder="1" applyAlignment="1">
      <alignment vertical="center" wrapText="1"/>
    </xf>
    <xf numFmtId="38" fontId="40" fillId="0" borderId="14" xfId="44" applyFont="1" applyFill="1" applyBorder="1" applyAlignment="1">
      <alignment vertical="center" wrapText="1"/>
    </xf>
    <xf numFmtId="0" fontId="35" fillId="37" borderId="14" xfId="0" applyFont="1" applyFill="1" applyBorder="1" applyAlignment="1">
      <alignment vertical="center" wrapText="1"/>
    </xf>
    <xf numFmtId="38" fontId="40" fillId="0" borderId="10" xfId="44" applyFont="1" applyBorder="1" applyAlignment="1">
      <alignment vertical="center" wrapText="1"/>
    </xf>
    <xf numFmtId="38" fontId="40" fillId="0" borderId="14" xfId="42" applyFont="1" applyFill="1" applyBorder="1" applyAlignment="1">
      <alignment vertical="center" wrapText="1"/>
    </xf>
    <xf numFmtId="38" fontId="40" fillId="0" borderId="10" xfId="44" applyFont="1" applyFill="1" applyBorder="1" applyAlignment="1">
      <alignment vertical="center" wrapText="1"/>
    </xf>
    <xf numFmtId="38" fontId="40" fillId="0" borderId="44" xfId="44" applyFont="1" applyBorder="1" applyAlignment="1">
      <alignment vertical="center" wrapText="1"/>
    </xf>
    <xf numFmtId="38" fontId="41" fillId="0" borderId="14" xfId="44" applyFont="1" applyBorder="1" applyAlignment="1">
      <alignment vertical="center" wrapText="1"/>
    </xf>
    <xf numFmtId="0" fontId="35" fillId="37" borderId="45" xfId="0" applyFont="1" applyFill="1" applyBorder="1">
      <alignment vertical="center"/>
    </xf>
    <xf numFmtId="38" fontId="40" fillId="0" borderId="10" xfId="42" applyFont="1" applyBorder="1" applyAlignment="1">
      <alignment vertical="center" wrapText="1"/>
    </xf>
    <xf numFmtId="38" fontId="40" fillId="0" borderId="14" xfId="42" applyFont="1" applyBorder="1" applyAlignment="1">
      <alignment vertical="center" wrapText="1"/>
    </xf>
    <xf numFmtId="0" fontId="36" fillId="0" borderId="14" xfId="0" applyFont="1" applyFill="1" applyBorder="1" applyAlignment="1">
      <alignment vertical="center" wrapText="1"/>
    </xf>
    <xf numFmtId="0" fontId="36" fillId="37" borderId="17" xfId="0" applyFont="1" applyFill="1" applyBorder="1" applyAlignment="1">
      <alignment vertical="center" wrapText="1"/>
    </xf>
    <xf numFmtId="38" fontId="40" fillId="0" borderId="15" xfId="44" applyFont="1" applyBorder="1" applyAlignment="1">
      <alignment vertical="center" wrapText="1"/>
    </xf>
    <xf numFmtId="38" fontId="42" fillId="37" borderId="10" xfId="44" applyFont="1" applyFill="1" applyBorder="1" applyAlignment="1">
      <alignment vertical="center" wrapText="1"/>
    </xf>
    <xf numFmtId="38" fontId="40" fillId="0" borderId="0" xfId="44" applyFont="1" applyBorder="1" applyAlignment="1">
      <alignment vertical="center" wrapText="1"/>
    </xf>
    <xf numFmtId="38" fontId="40" fillId="0" borderId="43" xfId="44" applyFont="1" applyBorder="1" applyAlignment="1">
      <alignment vertical="center" wrapText="1"/>
    </xf>
    <xf numFmtId="0" fontId="0" fillId="0" borderId="50" xfId="0" applyBorder="1">
      <alignment vertical="center"/>
    </xf>
    <xf numFmtId="38" fontId="19" fillId="0" borderId="10" xfId="42" applyFont="1" applyBorder="1" applyAlignment="1">
      <alignment horizontal="right" vertical="center"/>
    </xf>
    <xf numFmtId="38" fontId="24" fillId="36" borderId="22" xfId="42" applyFont="1" applyFill="1" applyBorder="1">
      <alignment vertical="center"/>
    </xf>
    <xf numFmtId="3" fontId="29" fillId="34" borderId="17" xfId="0" applyNumberFormat="1" applyFont="1" applyFill="1" applyBorder="1">
      <alignment vertical="center"/>
    </xf>
    <xf numFmtId="38" fontId="30" fillId="34" borderId="17" xfId="42" applyFont="1" applyFill="1" applyBorder="1">
      <alignment vertical="center"/>
    </xf>
    <xf numFmtId="0" fontId="35" fillId="34" borderId="17" xfId="0" applyFont="1" applyFill="1" applyBorder="1" applyAlignment="1">
      <alignment vertical="center" wrapText="1"/>
    </xf>
    <xf numFmtId="0" fontId="30" fillId="34" borderId="34" xfId="0" applyFont="1" applyFill="1" applyBorder="1">
      <alignment vertical="center"/>
    </xf>
    <xf numFmtId="38" fontId="30" fillId="34" borderId="37" xfId="42" applyFont="1" applyFill="1" applyBorder="1">
      <alignment vertical="center"/>
    </xf>
    <xf numFmtId="3" fontId="30" fillId="34" borderId="17" xfId="0" applyNumberFormat="1" applyFont="1" applyFill="1" applyBorder="1">
      <alignment vertical="center"/>
    </xf>
    <xf numFmtId="0" fontId="30" fillId="34" borderId="38" xfId="0" applyFont="1" applyFill="1" applyBorder="1">
      <alignment vertical="center"/>
    </xf>
    <xf numFmtId="38" fontId="30" fillId="34" borderId="36" xfId="42" applyFont="1" applyFill="1" applyBorder="1">
      <alignment vertical="center"/>
    </xf>
    <xf numFmtId="3" fontId="30" fillId="34" borderId="17" xfId="42" applyNumberFormat="1" applyFont="1" applyFill="1" applyBorder="1">
      <alignment vertical="center"/>
    </xf>
    <xf numFmtId="0" fontId="35" fillId="34" borderId="34" xfId="0" applyFont="1" applyFill="1" applyBorder="1" applyAlignment="1">
      <alignment vertical="center" wrapText="1"/>
    </xf>
    <xf numFmtId="0" fontId="35" fillId="34" borderId="17" xfId="0" applyFont="1" applyFill="1" applyBorder="1" applyAlignment="1">
      <alignment vertical="center"/>
    </xf>
    <xf numFmtId="0" fontId="36" fillId="0" borderId="14" xfId="0" applyFont="1" applyBorder="1" applyAlignment="1">
      <alignment vertical="center" wrapText="1"/>
    </xf>
    <xf numFmtId="38" fontId="41" fillId="0" borderId="14" xfId="44" applyFont="1" applyFill="1" applyBorder="1" applyAlignment="1">
      <alignment vertical="center" wrapText="1"/>
    </xf>
    <xf numFmtId="38" fontId="40" fillId="38" borderId="14" xfId="44" applyFont="1" applyFill="1" applyBorder="1" applyAlignment="1">
      <alignment vertical="center" wrapText="1"/>
    </xf>
    <xf numFmtId="0" fontId="29" fillId="34" borderId="17" xfId="0" applyFont="1" applyFill="1" applyBorder="1" applyAlignment="1">
      <alignment horizontal="center" vertical="center"/>
    </xf>
    <xf numFmtId="0" fontId="26" fillId="36" borderId="26" xfId="0" applyFont="1" applyFill="1" applyBorder="1" applyAlignment="1">
      <alignment horizontal="left" vertical="center"/>
    </xf>
    <xf numFmtId="0" fontId="26" fillId="36" borderId="23" xfId="0" applyFont="1" applyFill="1" applyBorder="1" applyAlignment="1">
      <alignment horizontal="left" vertical="center"/>
    </xf>
    <xf numFmtId="0" fontId="26" fillId="36" borderId="26" xfId="0" applyFont="1" applyFill="1" applyBorder="1" applyAlignment="1">
      <alignment horizontal="left" vertical="center" shrinkToFit="1"/>
    </xf>
    <xf numFmtId="0" fontId="26" fillId="36" borderId="23" xfId="0" applyFont="1" applyFill="1" applyBorder="1" applyAlignment="1">
      <alignment horizontal="left" vertical="center" shrinkToFit="1"/>
    </xf>
    <xf numFmtId="0" fontId="24" fillId="37" borderId="16" xfId="0" applyFont="1" applyFill="1" applyBorder="1" applyAlignment="1">
      <alignment horizontal="center" vertical="center" shrinkToFit="1"/>
    </xf>
    <xf numFmtId="0" fontId="24" fillId="37" borderId="19" xfId="0" applyFont="1" applyFill="1" applyBorder="1" applyAlignment="1">
      <alignment horizontal="center" vertical="center" shrinkToFit="1"/>
    </xf>
    <xf numFmtId="0" fontId="24" fillId="37" borderId="25" xfId="0" applyFont="1" applyFill="1" applyBorder="1" applyAlignment="1">
      <alignment horizontal="center" vertical="center" shrinkToFit="1"/>
    </xf>
    <xf numFmtId="0" fontId="24" fillId="37" borderId="29" xfId="0" applyFont="1" applyFill="1" applyBorder="1" applyAlignment="1">
      <alignment horizontal="center" vertical="center" shrinkToFit="1"/>
    </xf>
    <xf numFmtId="0" fontId="24" fillId="37" borderId="30" xfId="0" applyFont="1" applyFill="1" applyBorder="1" applyAlignment="1">
      <alignment horizontal="center" vertical="center" shrinkToFit="1"/>
    </xf>
    <xf numFmtId="0" fontId="24" fillId="37" borderId="31" xfId="0" applyFont="1" applyFill="1" applyBorder="1" applyAlignment="1">
      <alignment horizontal="center" vertical="center" shrinkToFit="1"/>
    </xf>
    <xf numFmtId="0" fontId="24" fillId="33" borderId="17" xfId="0" applyFont="1" applyFill="1" applyBorder="1" applyAlignment="1">
      <alignment horizontal="center" vertical="center" wrapText="1"/>
    </xf>
    <xf numFmtId="0" fontId="24" fillId="33" borderId="23" xfId="0" applyFont="1" applyFill="1" applyBorder="1" applyAlignment="1">
      <alignment horizontal="center" vertical="center" wrapText="1"/>
    </xf>
    <xf numFmtId="0" fontId="25" fillId="33" borderId="17" xfId="0" applyFont="1" applyFill="1" applyBorder="1" applyAlignment="1">
      <alignment horizontal="center" vertical="center" wrapText="1"/>
    </xf>
    <xf numFmtId="0" fontId="25" fillId="33" borderId="23" xfId="0" applyFont="1" applyFill="1" applyBorder="1" applyAlignment="1">
      <alignment horizontal="center" vertical="center" wrapText="1"/>
    </xf>
    <xf numFmtId="38" fontId="25" fillId="33" borderId="17" xfId="42" applyFont="1" applyFill="1" applyBorder="1" applyAlignment="1">
      <alignment horizontal="center" vertical="center"/>
    </xf>
    <xf numFmtId="38" fontId="25" fillId="33" borderId="23" xfId="42" applyFont="1" applyFill="1" applyBorder="1" applyAlignment="1">
      <alignment horizontal="center" vertical="center"/>
    </xf>
    <xf numFmtId="0" fontId="24" fillId="37" borderId="29" xfId="0" applyFont="1" applyFill="1" applyBorder="1" applyAlignment="1">
      <alignment horizontal="center" vertical="center" wrapText="1"/>
    </xf>
    <xf numFmtId="0" fontId="24" fillId="37" borderId="30" xfId="0" applyFont="1" applyFill="1" applyBorder="1" applyAlignment="1">
      <alignment horizontal="center" vertical="center" wrapText="1"/>
    </xf>
    <xf numFmtId="0" fontId="24" fillId="37" borderId="31" xfId="0" applyFont="1" applyFill="1" applyBorder="1" applyAlignment="1">
      <alignment horizontal="center" vertical="center" wrapText="1"/>
    </xf>
    <xf numFmtId="0" fontId="27" fillId="36" borderId="26" xfId="0" applyFont="1" applyFill="1" applyBorder="1" applyAlignment="1">
      <alignment horizontal="left" vertical="center" shrinkToFit="1"/>
    </xf>
    <xf numFmtId="0" fontId="27" fillId="36" borderId="23" xfId="0" applyFont="1" applyFill="1" applyBorder="1" applyAlignment="1">
      <alignment horizontal="left" vertical="center" shrinkToFit="1"/>
    </xf>
    <xf numFmtId="0" fontId="24" fillId="37" borderId="27" xfId="0" applyFont="1" applyFill="1" applyBorder="1" applyAlignment="1">
      <alignment horizontal="center" vertical="center"/>
    </xf>
    <xf numFmtId="0" fontId="24" fillId="37" borderId="26" xfId="0" applyFont="1" applyFill="1" applyBorder="1" applyAlignment="1">
      <alignment horizontal="center" vertical="center"/>
    </xf>
    <xf numFmtId="0" fontId="24" fillId="33" borderId="17" xfId="0" applyFont="1" applyFill="1" applyBorder="1" applyAlignment="1">
      <alignment horizontal="center" vertical="center"/>
    </xf>
    <xf numFmtId="0" fontId="24" fillId="33" borderId="23" xfId="0" applyFont="1" applyFill="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5" fillId="35" borderId="37" xfId="0" applyFont="1" applyFill="1" applyBorder="1" applyAlignment="1">
      <alignment horizontal="center" vertical="center"/>
    </xf>
    <xf numFmtId="0" fontId="25" fillId="35" borderId="17" xfId="0" applyFont="1" applyFill="1" applyBorder="1" applyAlignment="1">
      <alignment horizontal="center" vertical="center"/>
    </xf>
    <xf numFmtId="0" fontId="25" fillId="35" borderId="38" xfId="0" applyFont="1" applyFill="1" applyBorder="1" applyAlignment="1">
      <alignment horizontal="center" vertical="center"/>
    </xf>
    <xf numFmtId="0" fontId="25" fillId="35" borderId="36" xfId="0" applyFont="1" applyFill="1" applyBorder="1" applyAlignment="1">
      <alignment horizontal="center" vertical="center"/>
    </xf>
    <xf numFmtId="0" fontId="25" fillId="35" borderId="34" xfId="0" applyFont="1" applyFill="1" applyBorder="1" applyAlignment="1">
      <alignment horizontal="center" vertical="center"/>
    </xf>
    <xf numFmtId="0" fontId="25" fillId="35" borderId="18" xfId="0" applyFont="1" applyFill="1" applyBorder="1" applyAlignment="1">
      <alignment horizontal="center" vertical="center"/>
    </xf>
    <xf numFmtId="0" fontId="25" fillId="33" borderId="32" xfId="0" applyFont="1" applyFill="1" applyBorder="1" applyAlignment="1">
      <alignment horizontal="center" vertical="center"/>
    </xf>
    <xf numFmtId="0" fontId="25" fillId="33" borderId="33" xfId="0" applyFont="1" applyFill="1" applyBorder="1" applyAlignment="1">
      <alignment horizontal="center" vertical="center"/>
    </xf>
    <xf numFmtId="0" fontId="24" fillId="36" borderId="21" xfId="0" applyFont="1" applyFill="1" applyBorder="1" applyAlignment="1">
      <alignment horizontal="left" vertical="center" shrinkToFit="1"/>
    </xf>
    <xf numFmtId="0" fontId="24" fillId="36" borderId="22" xfId="0" applyFont="1" applyFill="1" applyBorder="1" applyAlignment="1">
      <alignment horizontal="left"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C61502"/>
      <color rgb="FFE9F57B"/>
      <color rgb="FFF9AB6B"/>
      <color rgb="FFF8A15A"/>
      <color rgb="FFF6903C"/>
      <color rgb="FFF1AF2B"/>
      <color rgb="FFF5C2AD"/>
      <color rgb="FFF69240"/>
      <color rgb="FFE5F3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6"/>
  <sheetViews>
    <sheetView tabSelected="1" zoomScaleNormal="100" zoomScaleSheetLayoutView="88" workbookViewId="0">
      <pane xSplit="2" ySplit="3" topLeftCell="C4" activePane="bottomRight" state="frozen"/>
      <selection pane="topRight" activeCell="C1" sqref="C1"/>
      <selection pane="bottomLeft" activeCell="A4" sqref="A4"/>
      <selection pane="bottomRight" sqref="A1:S1"/>
    </sheetView>
  </sheetViews>
  <sheetFormatPr defaultRowHeight="13.5"/>
  <cols>
    <col min="1" max="1" width="12.75" style="10" customWidth="1"/>
    <col min="2" max="2" width="22.75" style="10" customWidth="1"/>
    <col min="3" max="4" width="13.5" style="10" customWidth="1"/>
    <col min="5" max="5" width="13.5" style="4" customWidth="1"/>
    <col min="6" max="6" width="26" style="49" customWidth="1"/>
    <col min="7" max="7" width="13.375" customWidth="1"/>
    <col min="8" max="8" width="13.625" style="4" customWidth="1"/>
    <col min="9" max="19" width="13.625" customWidth="1"/>
  </cols>
  <sheetData>
    <row r="1" spans="1:19" ht="27" customHeight="1" thickBot="1">
      <c r="A1" s="205" t="s">
        <v>252</v>
      </c>
      <c r="B1" s="206"/>
      <c r="C1" s="206"/>
      <c r="D1" s="206"/>
      <c r="E1" s="206"/>
      <c r="F1" s="206"/>
      <c r="G1" s="206"/>
      <c r="H1" s="206"/>
      <c r="I1" s="206"/>
      <c r="J1" s="206"/>
      <c r="K1" s="206"/>
      <c r="L1" s="206"/>
      <c r="M1" s="206"/>
      <c r="N1" s="206"/>
      <c r="O1" s="206"/>
      <c r="P1" s="206"/>
      <c r="Q1" s="206"/>
      <c r="R1" s="206"/>
      <c r="S1" s="206"/>
    </row>
    <row r="2" spans="1:19" ht="19.5" customHeight="1">
      <c r="A2" s="201" t="s">
        <v>216</v>
      </c>
      <c r="B2" s="203" t="s">
        <v>217</v>
      </c>
      <c r="C2" s="190" t="s">
        <v>250</v>
      </c>
      <c r="D2" s="190" t="s">
        <v>251</v>
      </c>
      <c r="E2" s="194" t="s">
        <v>196</v>
      </c>
      <c r="F2" s="192" t="s">
        <v>218</v>
      </c>
      <c r="G2" s="213" t="s">
        <v>189</v>
      </c>
      <c r="H2" s="207" t="s">
        <v>219</v>
      </c>
      <c r="I2" s="208"/>
      <c r="J2" s="209"/>
      <c r="K2" s="210" t="s">
        <v>220</v>
      </c>
      <c r="L2" s="208"/>
      <c r="M2" s="211"/>
      <c r="N2" s="207" t="s">
        <v>226</v>
      </c>
      <c r="O2" s="208"/>
      <c r="P2" s="212"/>
      <c r="Q2" s="207" t="s">
        <v>221</v>
      </c>
      <c r="R2" s="208"/>
      <c r="S2" s="212"/>
    </row>
    <row r="3" spans="1:19" ht="19.5" customHeight="1" thickBot="1">
      <c r="A3" s="202"/>
      <c r="B3" s="204"/>
      <c r="C3" s="191"/>
      <c r="D3" s="191"/>
      <c r="E3" s="195"/>
      <c r="F3" s="193"/>
      <c r="G3" s="214"/>
      <c r="H3" s="54" t="s">
        <v>197</v>
      </c>
      <c r="I3" s="15" t="s">
        <v>198</v>
      </c>
      <c r="J3" s="23" t="s">
        <v>199</v>
      </c>
      <c r="K3" s="21" t="s">
        <v>222</v>
      </c>
      <c r="L3" s="15" t="s">
        <v>224</v>
      </c>
      <c r="M3" s="26" t="s">
        <v>199</v>
      </c>
      <c r="N3" s="22" t="s">
        <v>223</v>
      </c>
      <c r="O3" s="15" t="s">
        <v>225</v>
      </c>
      <c r="P3" s="16" t="s">
        <v>199</v>
      </c>
      <c r="Q3" s="22" t="s">
        <v>233</v>
      </c>
      <c r="R3" s="15" t="s">
        <v>234</v>
      </c>
      <c r="S3" s="16" t="s">
        <v>199</v>
      </c>
    </row>
    <row r="4" spans="1:19" ht="30" customHeight="1">
      <c r="A4" s="184" t="s">
        <v>0</v>
      </c>
      <c r="B4" s="11" t="s">
        <v>1</v>
      </c>
      <c r="C4" s="12">
        <v>860868</v>
      </c>
      <c r="D4" s="12">
        <v>873462</v>
      </c>
      <c r="E4" s="13">
        <f>D4-C4</f>
        <v>12594</v>
      </c>
      <c r="F4" s="139" t="s">
        <v>291</v>
      </c>
      <c r="G4" s="19"/>
      <c r="H4" s="55">
        <v>849689</v>
      </c>
      <c r="I4" s="14">
        <f>H4-D4</f>
        <v>-23773</v>
      </c>
      <c r="J4" s="65" t="s">
        <v>450</v>
      </c>
      <c r="K4" s="55">
        <v>849689</v>
      </c>
      <c r="L4" s="84">
        <f>K4-H4</f>
        <v>0</v>
      </c>
      <c r="M4" s="77"/>
      <c r="N4" s="55">
        <v>849689</v>
      </c>
      <c r="O4" s="91">
        <f>N4-K4</f>
        <v>0</v>
      </c>
      <c r="P4" s="99"/>
      <c r="Q4" s="55">
        <v>849689</v>
      </c>
      <c r="R4" s="91">
        <f>Q4-N4</f>
        <v>0</v>
      </c>
      <c r="S4" s="99"/>
    </row>
    <row r="5" spans="1:19" ht="30" customHeight="1">
      <c r="A5" s="185"/>
      <c r="B5" s="7" t="s">
        <v>2</v>
      </c>
      <c r="C5" s="2">
        <v>4443</v>
      </c>
      <c r="D5" s="2">
        <v>3823</v>
      </c>
      <c r="E5" s="3">
        <f t="shared" ref="E5:E75" si="0">D5-C5</f>
        <v>-620</v>
      </c>
      <c r="F5" s="140" t="s">
        <v>292</v>
      </c>
      <c r="G5" s="20"/>
      <c r="H5" s="56">
        <v>3823</v>
      </c>
      <c r="I5" s="1">
        <f t="shared" ref="I5:I75" si="1">H5-D5</f>
        <v>0</v>
      </c>
      <c r="J5" s="66"/>
      <c r="K5" s="56">
        <v>3823</v>
      </c>
      <c r="L5" s="85">
        <f t="shared" ref="L5:L76" si="2">K5-H5</f>
        <v>0</v>
      </c>
      <c r="M5" s="78"/>
      <c r="N5" s="56">
        <v>3823</v>
      </c>
      <c r="O5" s="3">
        <f t="shared" ref="O5:O76" si="3">N5-K5</f>
        <v>0</v>
      </c>
      <c r="P5" s="100"/>
      <c r="Q5" s="56">
        <v>3823</v>
      </c>
      <c r="R5" s="3">
        <f t="shared" ref="R5:R76" si="4">Q5-N5</f>
        <v>0</v>
      </c>
      <c r="S5" s="100"/>
    </row>
    <row r="6" spans="1:19" ht="30" customHeight="1">
      <c r="A6" s="185"/>
      <c r="B6" s="7" t="s">
        <v>3</v>
      </c>
      <c r="C6" s="2">
        <v>6116</v>
      </c>
      <c r="D6" s="2">
        <v>5583</v>
      </c>
      <c r="E6" s="3">
        <f>D6-C6</f>
        <v>-533</v>
      </c>
      <c r="F6" s="140" t="s">
        <v>293</v>
      </c>
      <c r="G6" s="20"/>
      <c r="H6" s="56">
        <v>5583</v>
      </c>
      <c r="I6" s="1">
        <f t="shared" si="1"/>
        <v>0</v>
      </c>
      <c r="J6" s="66"/>
      <c r="K6" s="56">
        <v>5583</v>
      </c>
      <c r="L6" s="85">
        <f t="shared" si="2"/>
        <v>0</v>
      </c>
      <c r="M6" s="78"/>
      <c r="N6" s="56">
        <v>5583</v>
      </c>
      <c r="O6" s="3">
        <f t="shared" si="3"/>
        <v>0</v>
      </c>
      <c r="P6" s="100"/>
      <c r="Q6" s="56">
        <v>5583</v>
      </c>
      <c r="R6" s="3">
        <f t="shared" si="4"/>
        <v>0</v>
      </c>
      <c r="S6" s="100"/>
    </row>
    <row r="7" spans="1:19" ht="30" customHeight="1">
      <c r="A7" s="185"/>
      <c r="B7" s="7" t="s">
        <v>4</v>
      </c>
      <c r="C7" s="2">
        <v>13844</v>
      </c>
      <c r="D7" s="2">
        <v>18982</v>
      </c>
      <c r="E7" s="3">
        <f t="shared" si="0"/>
        <v>5138</v>
      </c>
      <c r="F7" s="140" t="s">
        <v>294</v>
      </c>
      <c r="G7" s="20"/>
      <c r="H7" s="56">
        <v>18982</v>
      </c>
      <c r="I7" s="1">
        <f t="shared" si="1"/>
        <v>0</v>
      </c>
      <c r="J7" s="66"/>
      <c r="K7" s="56">
        <v>18982</v>
      </c>
      <c r="L7" s="85">
        <f t="shared" si="2"/>
        <v>0</v>
      </c>
      <c r="M7" s="78"/>
      <c r="N7" s="56">
        <v>18982</v>
      </c>
      <c r="O7" s="3">
        <f t="shared" si="3"/>
        <v>0</v>
      </c>
      <c r="P7" s="100"/>
      <c r="Q7" s="56">
        <v>18982</v>
      </c>
      <c r="R7" s="3">
        <f t="shared" si="4"/>
        <v>0</v>
      </c>
      <c r="S7" s="100"/>
    </row>
    <row r="8" spans="1:19" ht="30" customHeight="1">
      <c r="A8" s="185"/>
      <c r="B8" s="7" t="s">
        <v>265</v>
      </c>
      <c r="C8" s="2">
        <v>1786</v>
      </c>
      <c r="D8" s="2">
        <v>1652</v>
      </c>
      <c r="E8" s="3">
        <f t="shared" si="0"/>
        <v>-134</v>
      </c>
      <c r="F8" s="140" t="s">
        <v>295</v>
      </c>
      <c r="G8" s="20"/>
      <c r="H8" s="56">
        <v>14715</v>
      </c>
      <c r="I8" s="1">
        <f t="shared" si="1"/>
        <v>13063</v>
      </c>
      <c r="J8" s="66" t="s">
        <v>451</v>
      </c>
      <c r="K8" s="56">
        <v>14715</v>
      </c>
      <c r="L8" s="85">
        <f t="shared" si="2"/>
        <v>0</v>
      </c>
      <c r="M8" s="78"/>
      <c r="N8" s="56">
        <v>14715</v>
      </c>
      <c r="O8" s="3">
        <f t="shared" si="3"/>
        <v>0</v>
      </c>
      <c r="P8" s="100"/>
      <c r="Q8" s="56">
        <v>14715</v>
      </c>
      <c r="R8" s="3">
        <f t="shared" si="4"/>
        <v>0</v>
      </c>
      <c r="S8" s="100"/>
    </row>
    <row r="9" spans="1:19" ht="30" customHeight="1">
      <c r="A9" s="185"/>
      <c r="B9" s="138" t="s">
        <v>267</v>
      </c>
      <c r="C9" s="2">
        <v>13232</v>
      </c>
      <c r="D9" s="2">
        <v>13067</v>
      </c>
      <c r="E9" s="3">
        <f t="shared" si="0"/>
        <v>-165</v>
      </c>
      <c r="F9" s="140" t="s">
        <v>297</v>
      </c>
      <c r="G9" s="20"/>
      <c r="H9" s="56">
        <v>0</v>
      </c>
      <c r="I9" s="1">
        <f t="shared" si="1"/>
        <v>-13067</v>
      </c>
      <c r="J9" s="66" t="s">
        <v>452</v>
      </c>
      <c r="K9" s="56">
        <v>0</v>
      </c>
      <c r="L9" s="85">
        <f t="shared" si="2"/>
        <v>0</v>
      </c>
      <c r="M9" s="78"/>
      <c r="N9" s="56">
        <v>0</v>
      </c>
      <c r="O9" s="3">
        <f t="shared" si="3"/>
        <v>0</v>
      </c>
      <c r="P9" s="100"/>
      <c r="Q9" s="56">
        <v>0</v>
      </c>
      <c r="R9" s="3">
        <f t="shared" si="4"/>
        <v>0</v>
      </c>
      <c r="S9" s="100"/>
    </row>
    <row r="10" spans="1:19" ht="30" customHeight="1">
      <c r="A10" s="185"/>
      <c r="B10" s="7" t="s">
        <v>266</v>
      </c>
      <c r="C10" s="2">
        <v>3734</v>
      </c>
      <c r="D10" s="2">
        <v>3675</v>
      </c>
      <c r="E10" s="3">
        <f t="shared" si="0"/>
        <v>-59</v>
      </c>
      <c r="F10" s="140" t="s">
        <v>296</v>
      </c>
      <c r="G10" s="20"/>
      <c r="H10" s="56">
        <v>3675</v>
      </c>
      <c r="I10" s="1">
        <f t="shared" si="1"/>
        <v>0</v>
      </c>
      <c r="J10" s="66"/>
      <c r="K10" s="56">
        <v>3675</v>
      </c>
      <c r="L10" s="85">
        <f t="shared" si="2"/>
        <v>0</v>
      </c>
      <c r="M10" s="78"/>
      <c r="N10" s="56">
        <v>3675</v>
      </c>
      <c r="O10" s="3">
        <f t="shared" si="3"/>
        <v>0</v>
      </c>
      <c r="P10" s="100"/>
      <c r="Q10" s="56">
        <v>3675</v>
      </c>
      <c r="R10" s="3">
        <f t="shared" si="4"/>
        <v>0</v>
      </c>
      <c r="S10" s="100"/>
    </row>
    <row r="11" spans="1:19" ht="30" customHeight="1">
      <c r="A11" s="185"/>
      <c r="B11" s="32" t="s">
        <v>5</v>
      </c>
      <c r="C11" s="33">
        <f>SUM(C4:C10)</f>
        <v>904023</v>
      </c>
      <c r="D11" s="33">
        <f>SUM(D4:D10)</f>
        <v>920244</v>
      </c>
      <c r="E11" s="34">
        <f t="shared" si="0"/>
        <v>16221</v>
      </c>
      <c r="F11" s="141"/>
      <c r="G11" s="35"/>
      <c r="H11" s="59">
        <f>SUM(H4:H10)</f>
        <v>896467</v>
      </c>
      <c r="I11" s="36">
        <f t="shared" si="1"/>
        <v>-23777</v>
      </c>
      <c r="J11" s="67"/>
      <c r="K11" s="73">
        <f>SUM(K4:K10)</f>
        <v>896467</v>
      </c>
      <c r="L11" s="86">
        <f t="shared" si="2"/>
        <v>0</v>
      </c>
      <c r="M11" s="79"/>
      <c r="N11" s="48">
        <f>SUM(N4:N10)</f>
        <v>896467</v>
      </c>
      <c r="O11" s="34">
        <f t="shared" si="3"/>
        <v>0</v>
      </c>
      <c r="P11" s="101"/>
      <c r="Q11" s="48">
        <f>SUM(Q4:Q10)</f>
        <v>896467</v>
      </c>
      <c r="R11" s="34">
        <f t="shared" si="4"/>
        <v>0</v>
      </c>
      <c r="S11" s="101"/>
    </row>
    <row r="12" spans="1:19" ht="30" customHeight="1">
      <c r="A12" s="185"/>
      <c r="B12" s="7" t="s">
        <v>6</v>
      </c>
      <c r="C12" s="2">
        <v>4291</v>
      </c>
      <c r="D12" s="2">
        <v>3758</v>
      </c>
      <c r="E12" s="3">
        <f t="shared" si="0"/>
        <v>-533</v>
      </c>
      <c r="F12" s="140" t="s">
        <v>413</v>
      </c>
      <c r="G12" s="20"/>
      <c r="H12" s="56">
        <v>3718</v>
      </c>
      <c r="I12" s="1">
        <f t="shared" si="1"/>
        <v>-40</v>
      </c>
      <c r="J12" s="66"/>
      <c r="K12" s="72">
        <v>3718</v>
      </c>
      <c r="L12" s="85">
        <f t="shared" si="2"/>
        <v>0</v>
      </c>
      <c r="M12" s="78"/>
      <c r="N12" s="56">
        <v>3718</v>
      </c>
      <c r="O12" s="3">
        <f t="shared" si="3"/>
        <v>0</v>
      </c>
      <c r="P12" s="100"/>
      <c r="Q12" s="56">
        <v>3718</v>
      </c>
      <c r="R12" s="3">
        <f t="shared" si="4"/>
        <v>0</v>
      </c>
      <c r="S12" s="100"/>
    </row>
    <row r="13" spans="1:19" ht="30" customHeight="1">
      <c r="A13" s="185"/>
      <c r="B13" s="32" t="s">
        <v>8</v>
      </c>
      <c r="C13" s="33">
        <f>SUM(C12)</f>
        <v>4291</v>
      </c>
      <c r="D13" s="33">
        <f>SUM(D12)</f>
        <v>3758</v>
      </c>
      <c r="E13" s="34">
        <f t="shared" ref="E13" si="5">D13-C13</f>
        <v>-533</v>
      </c>
      <c r="F13" s="141"/>
      <c r="G13" s="35"/>
      <c r="H13" s="59">
        <f>SUM(H12)</f>
        <v>3718</v>
      </c>
      <c r="I13" s="36">
        <f t="shared" ref="I13" si="6">H13-D13</f>
        <v>-40</v>
      </c>
      <c r="J13" s="67"/>
      <c r="K13" s="73">
        <f>SUM(K12)</f>
        <v>3718</v>
      </c>
      <c r="L13" s="86">
        <f t="shared" ref="L13" si="7">K13-H13</f>
        <v>0</v>
      </c>
      <c r="M13" s="79"/>
      <c r="N13" s="48">
        <f>SUM(N12)</f>
        <v>3718</v>
      </c>
      <c r="O13" s="34">
        <f t="shared" ref="O13" si="8">N13-K13</f>
        <v>0</v>
      </c>
      <c r="P13" s="101"/>
      <c r="Q13" s="48">
        <f>SUM(Q12)</f>
        <v>3718</v>
      </c>
      <c r="R13" s="34">
        <f t="shared" ref="R13" si="9">Q13-N13</f>
        <v>0</v>
      </c>
      <c r="S13" s="101"/>
    </row>
    <row r="14" spans="1:19" ht="30" customHeight="1">
      <c r="A14" s="185"/>
      <c r="B14" s="7" t="s">
        <v>7</v>
      </c>
      <c r="C14" s="2">
        <v>110529</v>
      </c>
      <c r="D14" s="2">
        <v>129967</v>
      </c>
      <c r="E14" s="3">
        <f t="shared" si="0"/>
        <v>19438</v>
      </c>
      <c r="F14" s="140" t="s">
        <v>268</v>
      </c>
      <c r="G14" s="20"/>
      <c r="H14" s="56">
        <v>123664</v>
      </c>
      <c r="I14" s="1">
        <f t="shared" si="1"/>
        <v>-6303</v>
      </c>
      <c r="J14" s="66" t="s">
        <v>453</v>
      </c>
      <c r="K14" s="72">
        <v>123392</v>
      </c>
      <c r="L14" s="85">
        <f t="shared" si="2"/>
        <v>-272</v>
      </c>
      <c r="M14" s="78" t="s">
        <v>514</v>
      </c>
      <c r="N14" s="56">
        <v>123392</v>
      </c>
      <c r="O14" s="3">
        <f t="shared" si="3"/>
        <v>0</v>
      </c>
      <c r="P14" s="100"/>
      <c r="Q14" s="56">
        <v>123392</v>
      </c>
      <c r="R14" s="3">
        <f t="shared" si="4"/>
        <v>0</v>
      </c>
      <c r="S14" s="100"/>
    </row>
    <row r="15" spans="1:19" ht="30" customHeight="1">
      <c r="A15" s="185"/>
      <c r="B15" s="32" t="s">
        <v>253</v>
      </c>
      <c r="C15" s="33">
        <f>SUM(C14)</f>
        <v>110529</v>
      </c>
      <c r="D15" s="33">
        <f>SUM(D14)</f>
        <v>129967</v>
      </c>
      <c r="E15" s="34">
        <f t="shared" si="0"/>
        <v>19438</v>
      </c>
      <c r="F15" s="141"/>
      <c r="G15" s="35"/>
      <c r="H15" s="59">
        <f>SUM(H14)</f>
        <v>123664</v>
      </c>
      <c r="I15" s="36">
        <f t="shared" si="1"/>
        <v>-6303</v>
      </c>
      <c r="J15" s="67"/>
      <c r="K15" s="73">
        <f>SUM(K14)</f>
        <v>123392</v>
      </c>
      <c r="L15" s="86">
        <f t="shared" si="2"/>
        <v>-272</v>
      </c>
      <c r="M15" s="79"/>
      <c r="N15" s="48">
        <f>SUM(N14)</f>
        <v>123392</v>
      </c>
      <c r="O15" s="34">
        <f t="shared" si="3"/>
        <v>0</v>
      </c>
      <c r="P15" s="101"/>
      <c r="Q15" s="48">
        <f>SUM(Q14)</f>
        <v>123392</v>
      </c>
      <c r="R15" s="34">
        <f t="shared" si="4"/>
        <v>0</v>
      </c>
      <c r="S15" s="101"/>
    </row>
    <row r="16" spans="1:19" ht="30" customHeight="1">
      <c r="A16" s="185"/>
      <c r="B16" s="7" t="s">
        <v>245</v>
      </c>
      <c r="C16" s="106">
        <v>55582</v>
      </c>
      <c r="D16" s="2">
        <v>78239</v>
      </c>
      <c r="E16" s="3">
        <f t="shared" si="0"/>
        <v>22657</v>
      </c>
      <c r="F16" s="140" t="s">
        <v>414</v>
      </c>
      <c r="G16" s="20"/>
      <c r="H16" s="56">
        <v>78239</v>
      </c>
      <c r="I16" s="1">
        <f t="shared" si="1"/>
        <v>0</v>
      </c>
      <c r="J16" s="66"/>
      <c r="K16" s="72">
        <v>78813</v>
      </c>
      <c r="L16" s="85">
        <f t="shared" si="2"/>
        <v>574</v>
      </c>
      <c r="M16" s="78" t="s">
        <v>515</v>
      </c>
      <c r="N16" s="56">
        <v>78813</v>
      </c>
      <c r="O16" s="3">
        <f t="shared" si="3"/>
        <v>0</v>
      </c>
      <c r="P16" s="100"/>
      <c r="Q16" s="56">
        <v>78955</v>
      </c>
      <c r="R16" s="3">
        <f t="shared" si="4"/>
        <v>142</v>
      </c>
      <c r="S16" s="100" t="s">
        <v>532</v>
      </c>
    </row>
    <row r="17" spans="1:19" ht="30" customHeight="1">
      <c r="A17" s="185"/>
      <c r="B17" s="32" t="s">
        <v>9</v>
      </c>
      <c r="C17" s="92">
        <f>C16</f>
        <v>55582</v>
      </c>
      <c r="D17" s="92">
        <f>D16</f>
        <v>78239</v>
      </c>
      <c r="E17" s="34">
        <f t="shared" si="0"/>
        <v>22657</v>
      </c>
      <c r="F17" s="141"/>
      <c r="G17" s="35"/>
      <c r="H17" s="59">
        <f>H16</f>
        <v>78239</v>
      </c>
      <c r="I17" s="36">
        <f t="shared" si="1"/>
        <v>0</v>
      </c>
      <c r="J17" s="67"/>
      <c r="K17" s="73">
        <f>K16</f>
        <v>78813</v>
      </c>
      <c r="L17" s="86">
        <f t="shared" si="2"/>
        <v>574</v>
      </c>
      <c r="M17" s="79"/>
      <c r="N17" s="48">
        <f>N16</f>
        <v>78813</v>
      </c>
      <c r="O17" s="34">
        <f t="shared" si="3"/>
        <v>0</v>
      </c>
      <c r="P17" s="101"/>
      <c r="Q17" s="48">
        <f>Q16</f>
        <v>78955</v>
      </c>
      <c r="R17" s="34">
        <f t="shared" si="4"/>
        <v>142</v>
      </c>
      <c r="S17" s="101"/>
    </row>
    <row r="18" spans="1:19" ht="30" customHeight="1">
      <c r="A18" s="185"/>
      <c r="B18" s="7" t="s">
        <v>10</v>
      </c>
      <c r="C18" s="2">
        <v>3445</v>
      </c>
      <c r="D18" s="2">
        <v>3705</v>
      </c>
      <c r="E18" s="3">
        <f t="shared" si="0"/>
        <v>260</v>
      </c>
      <c r="F18" s="140" t="s">
        <v>447</v>
      </c>
      <c r="G18" s="20"/>
      <c r="H18" s="56">
        <v>3705</v>
      </c>
      <c r="I18" s="1">
        <f t="shared" si="1"/>
        <v>0</v>
      </c>
      <c r="J18" s="66"/>
      <c r="K18" s="72">
        <v>3705</v>
      </c>
      <c r="L18" s="85">
        <f t="shared" si="2"/>
        <v>0</v>
      </c>
      <c r="M18" s="78"/>
      <c r="N18" s="56">
        <v>3725</v>
      </c>
      <c r="O18" s="3">
        <f t="shared" si="3"/>
        <v>20</v>
      </c>
      <c r="P18" s="100"/>
      <c r="Q18" s="56">
        <v>3725</v>
      </c>
      <c r="R18" s="3">
        <f t="shared" si="4"/>
        <v>0</v>
      </c>
      <c r="S18" s="100"/>
    </row>
    <row r="19" spans="1:19" ht="30" customHeight="1">
      <c r="A19" s="185"/>
      <c r="B19" s="7" t="s">
        <v>11</v>
      </c>
      <c r="C19" s="2">
        <v>10696</v>
      </c>
      <c r="D19" s="2">
        <v>10231</v>
      </c>
      <c r="E19" s="3">
        <f t="shared" si="0"/>
        <v>-465</v>
      </c>
      <c r="F19" s="140" t="s">
        <v>448</v>
      </c>
      <c r="G19" s="20"/>
      <c r="H19" s="56">
        <v>10231</v>
      </c>
      <c r="I19" s="1">
        <f t="shared" si="1"/>
        <v>0</v>
      </c>
      <c r="J19" s="66"/>
      <c r="K19" s="72">
        <v>10231</v>
      </c>
      <c r="L19" s="85">
        <f t="shared" si="2"/>
        <v>0</v>
      </c>
      <c r="M19" s="78"/>
      <c r="N19" s="56">
        <v>10016</v>
      </c>
      <c r="O19" s="3">
        <f t="shared" si="3"/>
        <v>-215</v>
      </c>
      <c r="P19" s="100" t="s">
        <v>531</v>
      </c>
      <c r="Q19" s="56">
        <v>10148</v>
      </c>
      <c r="R19" s="3">
        <f t="shared" si="4"/>
        <v>132</v>
      </c>
      <c r="S19" s="100" t="s">
        <v>533</v>
      </c>
    </row>
    <row r="20" spans="1:19" ht="30" customHeight="1">
      <c r="A20" s="185"/>
      <c r="B20" s="7" t="s">
        <v>12</v>
      </c>
      <c r="C20" s="2">
        <v>4016</v>
      </c>
      <c r="D20" s="2">
        <v>3639</v>
      </c>
      <c r="E20" s="3">
        <f t="shared" si="0"/>
        <v>-377</v>
      </c>
      <c r="F20" s="140" t="s">
        <v>449</v>
      </c>
      <c r="G20" s="20"/>
      <c r="H20" s="56">
        <v>3639</v>
      </c>
      <c r="I20" s="1">
        <f t="shared" si="1"/>
        <v>0</v>
      </c>
      <c r="J20" s="66"/>
      <c r="K20" s="72">
        <v>3639</v>
      </c>
      <c r="L20" s="85">
        <f t="shared" si="2"/>
        <v>0</v>
      </c>
      <c r="M20" s="78"/>
      <c r="N20" s="56">
        <v>4016</v>
      </c>
      <c r="O20" s="3">
        <f t="shared" si="3"/>
        <v>377</v>
      </c>
      <c r="P20" s="100" t="s">
        <v>531</v>
      </c>
      <c r="Q20" s="56">
        <v>4016</v>
      </c>
      <c r="R20" s="3">
        <f t="shared" si="4"/>
        <v>0</v>
      </c>
      <c r="S20" s="100"/>
    </row>
    <row r="21" spans="1:19" ht="30" customHeight="1">
      <c r="A21" s="185"/>
      <c r="B21" s="32" t="s">
        <v>13</v>
      </c>
      <c r="C21" s="33">
        <f>SUM(C18:C20)</f>
        <v>18157</v>
      </c>
      <c r="D21" s="33">
        <f>SUM(D18:D20)</f>
        <v>17575</v>
      </c>
      <c r="E21" s="34">
        <f t="shared" si="0"/>
        <v>-582</v>
      </c>
      <c r="F21" s="141"/>
      <c r="G21" s="35"/>
      <c r="H21" s="59">
        <f>SUM(H18:H20)</f>
        <v>17575</v>
      </c>
      <c r="I21" s="36">
        <f t="shared" si="1"/>
        <v>0</v>
      </c>
      <c r="J21" s="67"/>
      <c r="K21" s="73">
        <f>SUM(K18:K20)</f>
        <v>17575</v>
      </c>
      <c r="L21" s="86">
        <f t="shared" si="2"/>
        <v>0</v>
      </c>
      <c r="M21" s="79"/>
      <c r="N21" s="48">
        <f>SUM(N18:N20)</f>
        <v>17757</v>
      </c>
      <c r="O21" s="34">
        <f t="shared" si="3"/>
        <v>182</v>
      </c>
      <c r="P21" s="101"/>
      <c r="Q21" s="48">
        <f>SUM(Q18:Q20)</f>
        <v>17889</v>
      </c>
      <c r="R21" s="34">
        <f t="shared" si="4"/>
        <v>132</v>
      </c>
      <c r="S21" s="101"/>
    </row>
    <row r="22" spans="1:19" ht="30" customHeight="1" thickBot="1">
      <c r="A22" s="215" t="s">
        <v>14</v>
      </c>
      <c r="B22" s="216"/>
      <c r="C22" s="27">
        <f>C11+C13+C15+C17+C21</f>
        <v>1092582</v>
      </c>
      <c r="D22" s="27">
        <f>D11+D13+D15+D17+D21</f>
        <v>1149783</v>
      </c>
      <c r="E22" s="28">
        <f t="shared" si="0"/>
        <v>57201</v>
      </c>
      <c r="F22" s="142"/>
      <c r="G22" s="29"/>
      <c r="H22" s="57">
        <f>H11+H13+H15+H17+H21</f>
        <v>1119663</v>
      </c>
      <c r="I22" s="30">
        <f t="shared" si="1"/>
        <v>-30120</v>
      </c>
      <c r="J22" s="68"/>
      <c r="K22" s="74">
        <f>K11+K13+K15+K17+K21</f>
        <v>1119965</v>
      </c>
      <c r="L22" s="87">
        <f t="shared" si="2"/>
        <v>302</v>
      </c>
      <c r="M22" s="80"/>
      <c r="N22" s="57">
        <f>N11+N13+N15+N17+N21</f>
        <v>1120147</v>
      </c>
      <c r="O22" s="28">
        <f t="shared" si="3"/>
        <v>182</v>
      </c>
      <c r="P22" s="102"/>
      <c r="Q22" s="57">
        <f>Q11+Q13+Q15+Q17+Q21</f>
        <v>1120421</v>
      </c>
      <c r="R22" s="28">
        <f t="shared" si="4"/>
        <v>274</v>
      </c>
      <c r="S22" s="102"/>
    </row>
    <row r="23" spans="1:19" ht="30" customHeight="1">
      <c r="A23" s="184" t="s">
        <v>15</v>
      </c>
      <c r="B23" s="11" t="s">
        <v>16</v>
      </c>
      <c r="C23" s="12">
        <v>23124</v>
      </c>
      <c r="D23" s="12">
        <v>23408</v>
      </c>
      <c r="E23" s="13">
        <f t="shared" si="0"/>
        <v>284</v>
      </c>
      <c r="F23" s="139" t="s">
        <v>279</v>
      </c>
      <c r="G23" s="19"/>
      <c r="H23" s="55">
        <v>23025</v>
      </c>
      <c r="I23" s="14">
        <f t="shared" si="1"/>
        <v>-383</v>
      </c>
      <c r="J23" s="65" t="s">
        <v>454</v>
      </c>
      <c r="K23" s="55">
        <v>23025</v>
      </c>
      <c r="L23" s="84">
        <f t="shared" si="2"/>
        <v>0</v>
      </c>
      <c r="M23" s="77"/>
      <c r="N23" s="55">
        <v>23025</v>
      </c>
      <c r="O23" s="13">
        <f t="shared" si="3"/>
        <v>0</v>
      </c>
      <c r="P23" s="99"/>
      <c r="Q23" s="55">
        <v>23025</v>
      </c>
      <c r="R23" s="13">
        <f t="shared" si="4"/>
        <v>0</v>
      </c>
      <c r="S23" s="99"/>
    </row>
    <row r="24" spans="1:19" ht="30" customHeight="1">
      <c r="A24" s="185"/>
      <c r="B24" s="7" t="s">
        <v>17</v>
      </c>
      <c r="C24" s="2">
        <v>3276</v>
      </c>
      <c r="D24" s="2">
        <v>3733</v>
      </c>
      <c r="E24" s="3">
        <f t="shared" si="0"/>
        <v>457</v>
      </c>
      <c r="F24" s="140" t="s">
        <v>280</v>
      </c>
      <c r="G24" s="20"/>
      <c r="H24" s="56">
        <v>3440</v>
      </c>
      <c r="I24" s="1">
        <f t="shared" si="1"/>
        <v>-293</v>
      </c>
      <c r="J24" s="66" t="s">
        <v>455</v>
      </c>
      <c r="K24" s="56">
        <v>3440</v>
      </c>
      <c r="L24" s="85">
        <f t="shared" si="2"/>
        <v>0</v>
      </c>
      <c r="M24" s="78"/>
      <c r="N24" s="56">
        <v>3440</v>
      </c>
      <c r="O24" s="3">
        <f t="shared" si="3"/>
        <v>0</v>
      </c>
      <c r="P24" s="100"/>
      <c r="Q24" s="56">
        <v>3440</v>
      </c>
      <c r="R24" s="3">
        <f t="shared" si="4"/>
        <v>0</v>
      </c>
      <c r="S24" s="100"/>
    </row>
    <row r="25" spans="1:19" ht="30" customHeight="1">
      <c r="A25" s="185"/>
      <c r="B25" s="7" t="s">
        <v>18</v>
      </c>
      <c r="C25" s="2">
        <v>23140</v>
      </c>
      <c r="D25" s="2">
        <v>29014</v>
      </c>
      <c r="E25" s="3">
        <f t="shared" si="0"/>
        <v>5874</v>
      </c>
      <c r="F25" s="140" t="s">
        <v>281</v>
      </c>
      <c r="G25" s="20"/>
      <c r="H25" s="56">
        <v>24739</v>
      </c>
      <c r="I25" s="1">
        <f t="shared" si="1"/>
        <v>-4275</v>
      </c>
      <c r="J25" s="66" t="s">
        <v>454</v>
      </c>
      <c r="K25" s="56">
        <v>24739</v>
      </c>
      <c r="L25" s="85">
        <f t="shared" si="2"/>
        <v>0</v>
      </c>
      <c r="M25" s="78"/>
      <c r="N25" s="56">
        <v>24739</v>
      </c>
      <c r="O25" s="3">
        <f t="shared" si="3"/>
        <v>0</v>
      </c>
      <c r="P25" s="100"/>
      <c r="Q25" s="56">
        <v>24739</v>
      </c>
      <c r="R25" s="3">
        <f t="shared" si="4"/>
        <v>0</v>
      </c>
      <c r="S25" s="100"/>
    </row>
    <row r="26" spans="1:19" ht="30" customHeight="1">
      <c r="A26" s="185"/>
      <c r="B26" s="7" t="s">
        <v>19</v>
      </c>
      <c r="C26" s="2">
        <v>124747</v>
      </c>
      <c r="D26" s="2">
        <v>151195</v>
      </c>
      <c r="E26" s="3">
        <f t="shared" si="0"/>
        <v>26448</v>
      </c>
      <c r="F26" s="140" t="s">
        <v>282</v>
      </c>
      <c r="G26" s="20"/>
      <c r="H26" s="56">
        <v>138612</v>
      </c>
      <c r="I26" s="1">
        <f t="shared" si="1"/>
        <v>-12583</v>
      </c>
      <c r="J26" s="66" t="s">
        <v>456</v>
      </c>
      <c r="K26" s="56">
        <v>138612</v>
      </c>
      <c r="L26" s="85">
        <f t="shared" si="2"/>
        <v>0</v>
      </c>
      <c r="M26" s="78"/>
      <c r="N26" s="56">
        <v>138612</v>
      </c>
      <c r="O26" s="3">
        <f t="shared" si="3"/>
        <v>0</v>
      </c>
      <c r="P26" s="100"/>
      <c r="Q26" s="56">
        <v>138612</v>
      </c>
      <c r="R26" s="3">
        <f t="shared" si="4"/>
        <v>0</v>
      </c>
      <c r="S26" s="100"/>
    </row>
    <row r="27" spans="1:19" ht="30" customHeight="1">
      <c r="A27" s="185"/>
      <c r="B27" s="7" t="s">
        <v>20</v>
      </c>
      <c r="C27" s="2">
        <v>46906</v>
      </c>
      <c r="D27" s="2">
        <v>46774</v>
      </c>
      <c r="E27" s="3">
        <f t="shared" si="0"/>
        <v>-132</v>
      </c>
      <c r="F27" s="143" t="s">
        <v>287</v>
      </c>
      <c r="G27" s="20"/>
      <c r="H27" s="56">
        <v>40866</v>
      </c>
      <c r="I27" s="1">
        <f t="shared" si="1"/>
        <v>-5908</v>
      </c>
      <c r="J27" s="66" t="s">
        <v>457</v>
      </c>
      <c r="K27" s="56">
        <v>40866</v>
      </c>
      <c r="L27" s="85">
        <f t="shared" si="2"/>
        <v>0</v>
      </c>
      <c r="M27" s="78"/>
      <c r="N27" s="56">
        <v>40866</v>
      </c>
      <c r="O27" s="3">
        <f t="shared" si="3"/>
        <v>0</v>
      </c>
      <c r="P27" s="100"/>
      <c r="Q27" s="56">
        <v>40866</v>
      </c>
      <c r="R27" s="3">
        <f t="shared" si="4"/>
        <v>0</v>
      </c>
      <c r="S27" s="100"/>
    </row>
    <row r="28" spans="1:19" ht="30" customHeight="1">
      <c r="A28" s="185"/>
      <c r="B28" s="7" t="s">
        <v>21</v>
      </c>
      <c r="C28" s="2">
        <v>15211</v>
      </c>
      <c r="D28" s="2">
        <v>11163</v>
      </c>
      <c r="E28" s="3">
        <f t="shared" si="0"/>
        <v>-4048</v>
      </c>
      <c r="F28" s="143" t="s">
        <v>283</v>
      </c>
      <c r="G28" s="20"/>
      <c r="H28" s="56">
        <v>10869</v>
      </c>
      <c r="I28" s="1">
        <f t="shared" si="1"/>
        <v>-294</v>
      </c>
      <c r="J28" s="66" t="s">
        <v>458</v>
      </c>
      <c r="K28" s="56">
        <v>10869</v>
      </c>
      <c r="L28" s="85">
        <f t="shared" si="2"/>
        <v>0</v>
      </c>
      <c r="M28" s="78"/>
      <c r="N28" s="56">
        <v>10869</v>
      </c>
      <c r="O28" s="3">
        <f t="shared" si="3"/>
        <v>0</v>
      </c>
      <c r="P28" s="100"/>
      <c r="Q28" s="56">
        <v>10869</v>
      </c>
      <c r="R28" s="3">
        <f t="shared" si="4"/>
        <v>0</v>
      </c>
      <c r="S28" s="100"/>
    </row>
    <row r="29" spans="1:19" ht="30" customHeight="1">
      <c r="A29" s="185"/>
      <c r="B29" s="7" t="s">
        <v>22</v>
      </c>
      <c r="C29" s="8">
        <v>264</v>
      </c>
      <c r="D29" s="8">
        <v>248</v>
      </c>
      <c r="E29" s="3">
        <f t="shared" si="0"/>
        <v>-16</v>
      </c>
      <c r="F29" s="143" t="s">
        <v>284</v>
      </c>
      <c r="G29" s="20"/>
      <c r="H29" s="56">
        <v>248</v>
      </c>
      <c r="I29" s="1">
        <f t="shared" si="1"/>
        <v>0</v>
      </c>
      <c r="J29" s="66"/>
      <c r="K29" s="56">
        <v>248</v>
      </c>
      <c r="L29" s="85">
        <f t="shared" si="2"/>
        <v>0</v>
      </c>
      <c r="M29" s="78"/>
      <c r="N29" s="56">
        <v>248</v>
      </c>
      <c r="O29" s="3">
        <f t="shared" si="3"/>
        <v>0</v>
      </c>
      <c r="P29" s="100"/>
      <c r="Q29" s="56">
        <v>248</v>
      </c>
      <c r="R29" s="3">
        <f t="shared" si="4"/>
        <v>0</v>
      </c>
      <c r="S29" s="100"/>
    </row>
    <row r="30" spans="1:19" ht="30" customHeight="1">
      <c r="A30" s="185"/>
      <c r="B30" s="7" t="s">
        <v>24</v>
      </c>
      <c r="C30" s="2">
        <v>2058</v>
      </c>
      <c r="D30" s="2">
        <v>1927</v>
      </c>
      <c r="E30" s="3">
        <f t="shared" si="0"/>
        <v>-131</v>
      </c>
      <c r="F30" s="143" t="s">
        <v>285</v>
      </c>
      <c r="G30" s="20"/>
      <c r="H30" s="56">
        <v>1907</v>
      </c>
      <c r="I30" s="1">
        <f t="shared" si="1"/>
        <v>-20</v>
      </c>
      <c r="J30" s="66"/>
      <c r="K30" s="56">
        <v>1907</v>
      </c>
      <c r="L30" s="85">
        <f t="shared" si="2"/>
        <v>0</v>
      </c>
      <c r="M30" s="78"/>
      <c r="N30" s="56">
        <v>1907</v>
      </c>
      <c r="O30" s="3">
        <f t="shared" si="3"/>
        <v>0</v>
      </c>
      <c r="P30" s="100"/>
      <c r="Q30" s="56">
        <v>1907</v>
      </c>
      <c r="R30" s="3">
        <f t="shared" si="4"/>
        <v>0</v>
      </c>
      <c r="S30" s="100"/>
    </row>
    <row r="31" spans="1:19" ht="30" customHeight="1">
      <c r="A31" s="185"/>
      <c r="B31" s="7" t="s">
        <v>25</v>
      </c>
      <c r="C31" s="8">
        <v>252</v>
      </c>
      <c r="D31" s="2">
        <v>179</v>
      </c>
      <c r="E31" s="3">
        <f t="shared" si="0"/>
        <v>-73</v>
      </c>
      <c r="F31" s="143" t="s">
        <v>286</v>
      </c>
      <c r="G31" s="20"/>
      <c r="H31" s="56">
        <v>183</v>
      </c>
      <c r="I31" s="1">
        <f t="shared" si="1"/>
        <v>4</v>
      </c>
      <c r="J31" s="66"/>
      <c r="K31" s="56">
        <v>183</v>
      </c>
      <c r="L31" s="85">
        <f t="shared" si="2"/>
        <v>0</v>
      </c>
      <c r="M31" s="78"/>
      <c r="N31" s="56">
        <v>183</v>
      </c>
      <c r="O31" s="3">
        <f t="shared" si="3"/>
        <v>0</v>
      </c>
      <c r="P31" s="100"/>
      <c r="Q31" s="56">
        <v>183</v>
      </c>
      <c r="R31" s="3">
        <f t="shared" si="4"/>
        <v>0</v>
      </c>
      <c r="S31" s="100"/>
    </row>
    <row r="32" spans="1:19" ht="30" customHeight="1">
      <c r="A32" s="185"/>
      <c r="B32" s="7" t="s">
        <v>236</v>
      </c>
      <c r="C32" s="163">
        <v>34911</v>
      </c>
      <c r="D32" s="106"/>
      <c r="E32" s="3">
        <f t="shared" si="0"/>
        <v>-34911</v>
      </c>
      <c r="F32" s="140"/>
      <c r="G32" s="20"/>
      <c r="H32" s="56"/>
      <c r="I32" s="1">
        <f t="shared" si="1"/>
        <v>0</v>
      </c>
      <c r="J32" s="66"/>
      <c r="K32" s="56"/>
      <c r="L32" s="85">
        <f t="shared" si="2"/>
        <v>0</v>
      </c>
      <c r="M32" s="78"/>
      <c r="N32" s="56"/>
      <c r="O32" s="3">
        <f t="shared" si="3"/>
        <v>0</v>
      </c>
      <c r="P32" s="100"/>
      <c r="Q32" s="56"/>
      <c r="R32" s="3">
        <f t="shared" si="4"/>
        <v>0</v>
      </c>
      <c r="S32" s="100"/>
    </row>
    <row r="33" spans="1:19" ht="30" customHeight="1">
      <c r="A33" s="185"/>
      <c r="B33" s="7" t="s">
        <v>239</v>
      </c>
      <c r="C33" s="163">
        <v>5456</v>
      </c>
      <c r="D33" s="106">
        <v>21634</v>
      </c>
      <c r="E33" s="3">
        <f t="shared" si="0"/>
        <v>16178</v>
      </c>
      <c r="F33" s="140" t="s">
        <v>288</v>
      </c>
      <c r="G33" s="20"/>
      <c r="H33" s="56">
        <v>21634</v>
      </c>
      <c r="I33" s="1">
        <f t="shared" si="1"/>
        <v>0</v>
      </c>
      <c r="J33" s="66"/>
      <c r="K33" s="56">
        <v>21634</v>
      </c>
      <c r="L33" s="85">
        <f t="shared" si="2"/>
        <v>0</v>
      </c>
      <c r="M33" s="78"/>
      <c r="N33" s="56">
        <v>21631</v>
      </c>
      <c r="O33" s="3">
        <f t="shared" si="3"/>
        <v>-3</v>
      </c>
      <c r="P33" s="100"/>
      <c r="Q33" s="56">
        <v>21631</v>
      </c>
      <c r="R33" s="3">
        <f t="shared" si="4"/>
        <v>0</v>
      </c>
      <c r="S33" s="100"/>
    </row>
    <row r="34" spans="1:19" ht="30" customHeight="1">
      <c r="A34" s="185"/>
      <c r="B34" s="7" t="s">
        <v>237</v>
      </c>
      <c r="C34" s="163">
        <v>3080</v>
      </c>
      <c r="D34" s="106">
        <v>62681</v>
      </c>
      <c r="E34" s="3">
        <f t="shared" si="0"/>
        <v>59601</v>
      </c>
      <c r="F34" s="140" t="s">
        <v>289</v>
      </c>
      <c r="G34" s="20"/>
      <c r="H34" s="56">
        <v>62681</v>
      </c>
      <c r="I34" s="1">
        <f t="shared" si="1"/>
        <v>0</v>
      </c>
      <c r="J34" s="66"/>
      <c r="K34" s="56">
        <v>62681</v>
      </c>
      <c r="L34" s="85">
        <f t="shared" si="2"/>
        <v>0</v>
      </c>
      <c r="M34" s="78"/>
      <c r="N34" s="56">
        <v>62677</v>
      </c>
      <c r="O34" s="3">
        <f t="shared" si="3"/>
        <v>-4</v>
      </c>
      <c r="P34" s="100"/>
      <c r="Q34" s="56">
        <v>62677</v>
      </c>
      <c r="R34" s="3">
        <f t="shared" si="4"/>
        <v>0</v>
      </c>
      <c r="S34" s="100"/>
    </row>
    <row r="35" spans="1:19" ht="30" customHeight="1">
      <c r="A35" s="185"/>
      <c r="B35" s="7" t="s">
        <v>238</v>
      </c>
      <c r="C35" s="163">
        <v>266</v>
      </c>
      <c r="D35" s="106"/>
      <c r="E35" s="3">
        <f t="shared" si="0"/>
        <v>-266</v>
      </c>
      <c r="F35" s="140"/>
      <c r="G35" s="20"/>
      <c r="H35" s="56"/>
      <c r="I35" s="1">
        <f t="shared" ref="I35" si="10">H35-D35</f>
        <v>0</v>
      </c>
      <c r="J35" s="66"/>
      <c r="K35" s="56"/>
      <c r="L35" s="85">
        <f t="shared" ref="L35" si="11">K35-H35</f>
        <v>0</v>
      </c>
      <c r="M35" s="78"/>
      <c r="N35" s="56"/>
      <c r="O35" s="3">
        <f t="shared" ref="O35" si="12">N35-K35</f>
        <v>0</v>
      </c>
      <c r="P35" s="100"/>
      <c r="Q35" s="56"/>
      <c r="R35" s="3">
        <f t="shared" ref="R35" si="13">Q35-N35</f>
        <v>0</v>
      </c>
      <c r="S35" s="100"/>
    </row>
    <row r="36" spans="1:19" ht="30" customHeight="1">
      <c r="A36" s="185"/>
      <c r="B36" s="7" t="s">
        <v>254</v>
      </c>
      <c r="C36" s="8"/>
      <c r="D36" s="106">
        <v>35366</v>
      </c>
      <c r="E36" s="3">
        <f t="shared" si="0"/>
        <v>35366</v>
      </c>
      <c r="F36" s="140" t="s">
        <v>290</v>
      </c>
      <c r="G36" s="20"/>
      <c r="H36" s="56">
        <v>35288</v>
      </c>
      <c r="I36" s="1">
        <f t="shared" si="1"/>
        <v>-78</v>
      </c>
      <c r="J36" s="66"/>
      <c r="K36" s="56">
        <v>35288</v>
      </c>
      <c r="L36" s="85">
        <f t="shared" si="2"/>
        <v>0</v>
      </c>
      <c r="M36" s="78"/>
      <c r="N36" s="56">
        <v>35283</v>
      </c>
      <c r="O36" s="3">
        <f t="shared" si="3"/>
        <v>-5</v>
      </c>
      <c r="P36" s="100"/>
      <c r="Q36" s="56">
        <v>35283</v>
      </c>
      <c r="R36" s="3">
        <f t="shared" si="4"/>
        <v>0</v>
      </c>
      <c r="S36" s="100"/>
    </row>
    <row r="37" spans="1:19" ht="30" customHeight="1">
      <c r="A37" s="185"/>
      <c r="B37" s="32" t="s">
        <v>228</v>
      </c>
      <c r="C37" s="33">
        <f>SUM(C23:C36)</f>
        <v>282691</v>
      </c>
      <c r="D37" s="33">
        <f>SUM(D23:D36)</f>
        <v>387322</v>
      </c>
      <c r="E37" s="34">
        <f t="shared" ref="E37" si="14">D37-C37</f>
        <v>104631</v>
      </c>
      <c r="F37" s="141"/>
      <c r="G37" s="35"/>
      <c r="H37" s="59">
        <f>SUM(H23:H36)</f>
        <v>363492</v>
      </c>
      <c r="I37" s="36">
        <f t="shared" si="1"/>
        <v>-23830</v>
      </c>
      <c r="J37" s="67"/>
      <c r="K37" s="73">
        <f>SUM(K23:K36)</f>
        <v>363492</v>
      </c>
      <c r="L37" s="86">
        <f>SUM(L23:L36)</f>
        <v>0</v>
      </c>
      <c r="M37" s="79"/>
      <c r="N37" s="48">
        <f>SUM(N23:N36)</f>
        <v>363480</v>
      </c>
      <c r="O37" s="34">
        <f t="shared" si="3"/>
        <v>-12</v>
      </c>
      <c r="P37" s="101"/>
      <c r="Q37" s="48">
        <f>SUM(Q23:Q36)</f>
        <v>363480</v>
      </c>
      <c r="R37" s="34">
        <f t="shared" si="4"/>
        <v>0</v>
      </c>
      <c r="S37" s="101"/>
    </row>
    <row r="38" spans="1:19" ht="30" customHeight="1">
      <c r="A38" s="185"/>
      <c r="B38" s="7" t="s">
        <v>23</v>
      </c>
      <c r="C38" s="2">
        <v>13796</v>
      </c>
      <c r="D38" s="106">
        <v>14166</v>
      </c>
      <c r="E38" s="3">
        <f t="shared" si="0"/>
        <v>370</v>
      </c>
      <c r="F38" s="140" t="s">
        <v>269</v>
      </c>
      <c r="G38" s="20"/>
      <c r="H38" s="56">
        <v>13100</v>
      </c>
      <c r="I38" s="1">
        <f t="shared" si="1"/>
        <v>-1066</v>
      </c>
      <c r="J38" s="66" t="s">
        <v>459</v>
      </c>
      <c r="K38" s="72">
        <v>13100</v>
      </c>
      <c r="L38" s="85">
        <f t="shared" si="2"/>
        <v>0</v>
      </c>
      <c r="M38" s="78"/>
      <c r="N38" s="56">
        <v>13100</v>
      </c>
      <c r="O38" s="3">
        <f t="shared" si="3"/>
        <v>0</v>
      </c>
      <c r="P38" s="100"/>
      <c r="Q38" s="56">
        <v>13100</v>
      </c>
      <c r="R38" s="3">
        <f t="shared" si="4"/>
        <v>0</v>
      </c>
      <c r="S38" s="100"/>
    </row>
    <row r="39" spans="1:19" ht="30" customHeight="1">
      <c r="A39" s="185"/>
      <c r="B39" s="7" t="s">
        <v>26</v>
      </c>
      <c r="C39" s="2">
        <v>17493</v>
      </c>
      <c r="D39" s="106">
        <v>17486</v>
      </c>
      <c r="E39" s="3">
        <f t="shared" si="0"/>
        <v>-7</v>
      </c>
      <c r="F39" s="140" t="s">
        <v>270</v>
      </c>
      <c r="G39" s="20"/>
      <c r="H39" s="56">
        <v>17766</v>
      </c>
      <c r="I39" s="1">
        <f t="shared" si="1"/>
        <v>280</v>
      </c>
      <c r="J39" s="66" t="s">
        <v>460</v>
      </c>
      <c r="K39" s="72">
        <v>17766</v>
      </c>
      <c r="L39" s="85">
        <f t="shared" si="2"/>
        <v>0</v>
      </c>
      <c r="M39" s="83"/>
      <c r="N39" s="56">
        <v>17766</v>
      </c>
      <c r="O39" s="3">
        <f t="shared" si="3"/>
        <v>0</v>
      </c>
      <c r="P39" s="100"/>
      <c r="Q39" s="56">
        <v>17766</v>
      </c>
      <c r="R39" s="3">
        <f t="shared" si="4"/>
        <v>0</v>
      </c>
      <c r="S39" s="100"/>
    </row>
    <row r="40" spans="1:19" ht="30" customHeight="1">
      <c r="A40" s="185"/>
      <c r="B40" s="7" t="s">
        <v>27</v>
      </c>
      <c r="C40" s="2">
        <v>2079</v>
      </c>
      <c r="D40" s="106">
        <v>2374</v>
      </c>
      <c r="E40" s="3">
        <f t="shared" si="0"/>
        <v>295</v>
      </c>
      <c r="F40" s="140" t="s">
        <v>271</v>
      </c>
      <c r="G40" s="20"/>
      <c r="H40" s="56">
        <v>2186</v>
      </c>
      <c r="I40" s="1">
        <f t="shared" si="1"/>
        <v>-188</v>
      </c>
      <c r="J40" s="66" t="s">
        <v>456</v>
      </c>
      <c r="K40" s="72">
        <v>2186</v>
      </c>
      <c r="L40" s="85">
        <f t="shared" si="2"/>
        <v>0</v>
      </c>
      <c r="M40" s="78"/>
      <c r="N40" s="56">
        <v>2186</v>
      </c>
      <c r="O40" s="3">
        <f t="shared" si="3"/>
        <v>0</v>
      </c>
      <c r="P40" s="100"/>
      <c r="Q40" s="56">
        <v>2186</v>
      </c>
      <c r="R40" s="3">
        <f t="shared" si="4"/>
        <v>0</v>
      </c>
      <c r="S40" s="100"/>
    </row>
    <row r="41" spans="1:19" ht="30" customHeight="1">
      <c r="A41" s="185"/>
      <c r="B41" s="7" t="s">
        <v>28</v>
      </c>
      <c r="C41" s="2">
        <v>10276</v>
      </c>
      <c r="D41" s="106">
        <v>9387</v>
      </c>
      <c r="E41" s="3">
        <f t="shared" si="0"/>
        <v>-889</v>
      </c>
      <c r="F41" s="140" t="s">
        <v>272</v>
      </c>
      <c r="G41" s="20"/>
      <c r="H41" s="56">
        <v>9137</v>
      </c>
      <c r="I41" s="1">
        <f t="shared" si="1"/>
        <v>-250</v>
      </c>
      <c r="J41" s="66" t="s">
        <v>458</v>
      </c>
      <c r="K41" s="72">
        <v>9137</v>
      </c>
      <c r="L41" s="85">
        <f t="shared" si="2"/>
        <v>0</v>
      </c>
      <c r="M41" s="78"/>
      <c r="N41" s="56">
        <v>9137</v>
      </c>
      <c r="O41" s="3">
        <f t="shared" si="3"/>
        <v>0</v>
      </c>
      <c r="P41" s="100"/>
      <c r="Q41" s="56">
        <v>9137</v>
      </c>
      <c r="R41" s="3">
        <f t="shared" si="4"/>
        <v>0</v>
      </c>
      <c r="S41" s="100"/>
    </row>
    <row r="42" spans="1:19" ht="30" customHeight="1">
      <c r="A42" s="185"/>
      <c r="B42" s="7" t="s">
        <v>29</v>
      </c>
      <c r="C42" s="2">
        <v>1040</v>
      </c>
      <c r="D42" s="106"/>
      <c r="E42" s="3">
        <f t="shared" si="0"/>
        <v>-1040</v>
      </c>
      <c r="F42" s="140"/>
      <c r="G42" s="20"/>
      <c r="H42" s="56"/>
      <c r="I42" s="1">
        <f t="shared" si="1"/>
        <v>0</v>
      </c>
      <c r="J42" s="66"/>
      <c r="K42" s="72"/>
      <c r="L42" s="85">
        <f t="shared" si="2"/>
        <v>0</v>
      </c>
      <c r="M42" s="78"/>
      <c r="N42" s="56"/>
      <c r="O42" s="3">
        <f t="shared" si="3"/>
        <v>0</v>
      </c>
      <c r="P42" s="100"/>
      <c r="Q42" s="56"/>
      <c r="R42" s="3">
        <f t="shared" si="4"/>
        <v>0</v>
      </c>
      <c r="S42" s="100"/>
    </row>
    <row r="43" spans="1:19" ht="30" customHeight="1">
      <c r="A43" s="185"/>
      <c r="B43" s="7" t="s">
        <v>255</v>
      </c>
      <c r="C43" s="2">
        <v>728370</v>
      </c>
      <c r="D43" s="106">
        <v>780156</v>
      </c>
      <c r="E43" s="3">
        <f t="shared" si="0"/>
        <v>51786</v>
      </c>
      <c r="F43" s="140" t="s">
        <v>273</v>
      </c>
      <c r="G43" s="20"/>
      <c r="H43" s="56">
        <v>765518</v>
      </c>
      <c r="I43" s="1">
        <f t="shared" si="1"/>
        <v>-14638</v>
      </c>
      <c r="J43" s="66" t="s">
        <v>461</v>
      </c>
      <c r="K43" s="72">
        <v>765518</v>
      </c>
      <c r="L43" s="85">
        <f t="shared" si="2"/>
        <v>0</v>
      </c>
      <c r="M43" s="78"/>
      <c r="N43" s="56">
        <v>765518</v>
      </c>
      <c r="O43" s="3">
        <f t="shared" si="3"/>
        <v>0</v>
      </c>
      <c r="P43" s="100"/>
      <c r="Q43" s="56">
        <v>765518</v>
      </c>
      <c r="R43" s="3">
        <f t="shared" si="4"/>
        <v>0</v>
      </c>
      <c r="S43" s="100"/>
    </row>
    <row r="44" spans="1:19" ht="30" customHeight="1">
      <c r="A44" s="185"/>
      <c r="B44" s="7" t="s">
        <v>138</v>
      </c>
      <c r="C44" s="2">
        <v>37607</v>
      </c>
      <c r="D44" s="106">
        <v>40886</v>
      </c>
      <c r="E44" s="3">
        <f t="shared" si="0"/>
        <v>3279</v>
      </c>
      <c r="F44" s="140" t="s">
        <v>274</v>
      </c>
      <c r="G44" s="20"/>
      <c r="H44" s="56">
        <v>39038</v>
      </c>
      <c r="I44" s="1">
        <f t="shared" si="1"/>
        <v>-1848</v>
      </c>
      <c r="J44" s="66" t="s">
        <v>458</v>
      </c>
      <c r="K44" s="72">
        <v>39038</v>
      </c>
      <c r="L44" s="85">
        <f t="shared" si="2"/>
        <v>0</v>
      </c>
      <c r="M44" s="78"/>
      <c r="N44" s="56">
        <v>38970</v>
      </c>
      <c r="O44" s="3">
        <f t="shared" si="3"/>
        <v>-68</v>
      </c>
      <c r="P44" s="100"/>
      <c r="Q44" s="56">
        <v>38688</v>
      </c>
      <c r="R44" s="3">
        <f t="shared" si="4"/>
        <v>-282</v>
      </c>
      <c r="S44" s="100" t="s">
        <v>534</v>
      </c>
    </row>
    <row r="45" spans="1:19" ht="30" customHeight="1">
      <c r="A45" s="185"/>
      <c r="B45" s="7" t="s">
        <v>139</v>
      </c>
      <c r="C45" s="2">
        <v>15993</v>
      </c>
      <c r="D45" s="106">
        <v>35836</v>
      </c>
      <c r="E45" s="3">
        <f t="shared" si="0"/>
        <v>19843</v>
      </c>
      <c r="F45" s="140" t="s">
        <v>275</v>
      </c>
      <c r="G45" s="20"/>
      <c r="H45" s="56">
        <v>34815</v>
      </c>
      <c r="I45" s="1">
        <f t="shared" si="1"/>
        <v>-1021</v>
      </c>
      <c r="J45" s="66" t="s">
        <v>459</v>
      </c>
      <c r="K45" s="72">
        <v>34815</v>
      </c>
      <c r="L45" s="85">
        <f t="shared" si="2"/>
        <v>0</v>
      </c>
      <c r="M45" s="78"/>
      <c r="N45" s="56">
        <v>34815</v>
      </c>
      <c r="O45" s="3">
        <f t="shared" si="3"/>
        <v>0</v>
      </c>
      <c r="P45" s="100"/>
      <c r="Q45" s="56">
        <v>34815</v>
      </c>
      <c r="R45" s="3">
        <f t="shared" si="4"/>
        <v>0</v>
      </c>
      <c r="S45" s="100"/>
    </row>
    <row r="46" spans="1:19" ht="30" customHeight="1">
      <c r="A46" s="185"/>
      <c r="B46" s="7" t="s">
        <v>140</v>
      </c>
      <c r="C46" s="2">
        <v>8655</v>
      </c>
      <c r="D46" s="106">
        <v>8654</v>
      </c>
      <c r="E46" s="3">
        <f t="shared" si="0"/>
        <v>-1</v>
      </c>
      <c r="F46" s="140" t="s">
        <v>276</v>
      </c>
      <c r="G46" s="20"/>
      <c r="H46" s="56">
        <v>8654</v>
      </c>
      <c r="I46" s="1">
        <f t="shared" si="1"/>
        <v>0</v>
      </c>
      <c r="J46" s="66"/>
      <c r="K46" s="72">
        <v>8654</v>
      </c>
      <c r="L46" s="85">
        <f t="shared" si="2"/>
        <v>0</v>
      </c>
      <c r="M46" s="78"/>
      <c r="N46" s="56">
        <v>8654</v>
      </c>
      <c r="O46" s="3">
        <f t="shared" si="3"/>
        <v>0</v>
      </c>
      <c r="P46" s="100"/>
      <c r="Q46" s="56">
        <v>8654</v>
      </c>
      <c r="R46" s="3">
        <f t="shared" si="4"/>
        <v>0</v>
      </c>
      <c r="S46" s="100"/>
    </row>
    <row r="47" spans="1:19" ht="30" customHeight="1">
      <c r="A47" s="185"/>
      <c r="B47" s="7" t="s">
        <v>30</v>
      </c>
      <c r="C47" s="2">
        <v>11173</v>
      </c>
      <c r="D47" s="106">
        <v>16590</v>
      </c>
      <c r="E47" s="3">
        <f t="shared" si="0"/>
        <v>5417</v>
      </c>
      <c r="F47" s="140" t="s">
        <v>277</v>
      </c>
      <c r="G47" s="20"/>
      <c r="H47" s="56">
        <v>15807</v>
      </c>
      <c r="I47" s="1">
        <f t="shared" si="1"/>
        <v>-783</v>
      </c>
      <c r="J47" s="66" t="s">
        <v>462</v>
      </c>
      <c r="K47" s="72">
        <v>15807</v>
      </c>
      <c r="L47" s="88">
        <f t="shared" si="2"/>
        <v>0</v>
      </c>
      <c r="M47" s="83"/>
      <c r="N47" s="56">
        <v>15807</v>
      </c>
      <c r="O47" s="3">
        <f t="shared" si="3"/>
        <v>0</v>
      </c>
      <c r="P47" s="100"/>
      <c r="Q47" s="56">
        <v>15807</v>
      </c>
      <c r="R47" s="3">
        <f t="shared" si="4"/>
        <v>0</v>
      </c>
      <c r="S47" s="100"/>
    </row>
    <row r="48" spans="1:19" ht="30" customHeight="1">
      <c r="A48" s="185"/>
      <c r="B48" s="7" t="s">
        <v>31</v>
      </c>
      <c r="C48" s="2">
        <v>18244</v>
      </c>
      <c r="D48" s="106">
        <v>16020</v>
      </c>
      <c r="E48" s="3">
        <f t="shared" si="0"/>
        <v>-2224</v>
      </c>
      <c r="F48" s="140" t="s">
        <v>278</v>
      </c>
      <c r="G48" s="20"/>
      <c r="H48" s="56">
        <v>14935</v>
      </c>
      <c r="I48" s="1">
        <f t="shared" si="1"/>
        <v>-1085</v>
      </c>
      <c r="J48" s="66" t="s">
        <v>463</v>
      </c>
      <c r="K48" s="72">
        <v>14935</v>
      </c>
      <c r="L48" s="85">
        <f t="shared" si="2"/>
        <v>0</v>
      </c>
      <c r="M48" s="78"/>
      <c r="N48" s="56">
        <v>14935</v>
      </c>
      <c r="O48" s="3">
        <f t="shared" si="3"/>
        <v>0</v>
      </c>
      <c r="P48" s="100"/>
      <c r="Q48" s="56">
        <v>14911</v>
      </c>
      <c r="R48" s="3">
        <f t="shared" si="4"/>
        <v>-24</v>
      </c>
      <c r="S48" s="100"/>
    </row>
    <row r="49" spans="1:19" ht="30" customHeight="1">
      <c r="A49" s="185"/>
      <c r="B49" s="32" t="s">
        <v>229</v>
      </c>
      <c r="C49" s="33">
        <f>SUM(C38:C48)</f>
        <v>864726</v>
      </c>
      <c r="D49" s="33">
        <f>SUM(D38:D48)</f>
        <v>941555</v>
      </c>
      <c r="E49" s="34">
        <f t="shared" si="0"/>
        <v>76829</v>
      </c>
      <c r="F49" s="141"/>
      <c r="G49" s="35"/>
      <c r="H49" s="59">
        <f t="shared" ref="H49" si="15">SUM(H38:H48)</f>
        <v>920956</v>
      </c>
      <c r="I49" s="36">
        <f t="shared" si="1"/>
        <v>-20599</v>
      </c>
      <c r="J49" s="67"/>
      <c r="K49" s="73">
        <f t="shared" ref="K49:L49" si="16">SUM(K38:K48)</f>
        <v>920956</v>
      </c>
      <c r="L49" s="86">
        <f t="shared" si="16"/>
        <v>0</v>
      </c>
      <c r="M49" s="79"/>
      <c r="N49" s="48">
        <f t="shared" ref="N49" si="17">SUM(N38:N48)</f>
        <v>920888</v>
      </c>
      <c r="O49" s="34">
        <f t="shared" si="3"/>
        <v>-68</v>
      </c>
      <c r="P49" s="101"/>
      <c r="Q49" s="48">
        <f t="shared" ref="Q49" si="18">SUM(Q38:Q48)</f>
        <v>920582</v>
      </c>
      <c r="R49" s="34">
        <f t="shared" si="4"/>
        <v>-306</v>
      </c>
      <c r="S49" s="101"/>
    </row>
    <row r="50" spans="1:19" ht="30" customHeight="1">
      <c r="A50" s="185"/>
      <c r="B50" s="7" t="s">
        <v>32</v>
      </c>
      <c r="C50" s="2">
        <v>4439</v>
      </c>
      <c r="D50" s="2">
        <v>9999</v>
      </c>
      <c r="E50" s="3">
        <f t="shared" si="0"/>
        <v>5560</v>
      </c>
      <c r="F50" s="140" t="s">
        <v>415</v>
      </c>
      <c r="G50" s="20"/>
      <c r="H50" s="56">
        <v>9999</v>
      </c>
      <c r="I50" s="1">
        <f t="shared" si="1"/>
        <v>0</v>
      </c>
      <c r="J50" s="66"/>
      <c r="K50" s="72">
        <v>9999</v>
      </c>
      <c r="L50" s="85">
        <f t="shared" si="2"/>
        <v>0</v>
      </c>
      <c r="M50" s="78"/>
      <c r="N50" s="56">
        <v>9999</v>
      </c>
      <c r="O50" s="3">
        <f t="shared" si="3"/>
        <v>0</v>
      </c>
      <c r="P50" s="100"/>
      <c r="Q50" s="56">
        <v>9999</v>
      </c>
      <c r="R50" s="3">
        <f t="shared" si="4"/>
        <v>0</v>
      </c>
      <c r="S50" s="100"/>
    </row>
    <row r="51" spans="1:19" ht="30" customHeight="1">
      <c r="A51" s="185"/>
      <c r="B51" s="7" t="s">
        <v>33</v>
      </c>
      <c r="C51" s="2">
        <v>31590</v>
      </c>
      <c r="D51" s="2">
        <v>34289</v>
      </c>
      <c r="E51" s="3">
        <f t="shared" si="0"/>
        <v>2699</v>
      </c>
      <c r="F51" s="140" t="s">
        <v>416</v>
      </c>
      <c r="G51" s="20"/>
      <c r="H51" s="56">
        <v>34289</v>
      </c>
      <c r="I51" s="1">
        <f t="shared" si="1"/>
        <v>0</v>
      </c>
      <c r="J51" s="66"/>
      <c r="K51" s="72">
        <v>34289</v>
      </c>
      <c r="L51" s="85">
        <f t="shared" si="2"/>
        <v>0</v>
      </c>
      <c r="M51" s="78"/>
      <c r="N51" s="56">
        <v>34289</v>
      </c>
      <c r="O51" s="3">
        <f t="shared" si="3"/>
        <v>0</v>
      </c>
      <c r="P51" s="100"/>
      <c r="Q51" s="56">
        <v>34289</v>
      </c>
      <c r="R51" s="3">
        <f t="shared" si="4"/>
        <v>0</v>
      </c>
      <c r="S51" s="100"/>
    </row>
    <row r="52" spans="1:19" ht="30" customHeight="1">
      <c r="A52" s="185"/>
      <c r="B52" s="7" t="s">
        <v>34</v>
      </c>
      <c r="C52" s="2">
        <v>52348</v>
      </c>
      <c r="D52" s="2">
        <v>59501</v>
      </c>
      <c r="E52" s="3">
        <f t="shared" si="0"/>
        <v>7153</v>
      </c>
      <c r="F52" s="140" t="s">
        <v>417</v>
      </c>
      <c r="G52" s="20"/>
      <c r="H52" s="56">
        <v>59647</v>
      </c>
      <c r="I52" s="1">
        <f t="shared" si="1"/>
        <v>146</v>
      </c>
      <c r="J52" s="66" t="s">
        <v>464</v>
      </c>
      <c r="K52" s="72">
        <v>59647</v>
      </c>
      <c r="L52" s="85">
        <f t="shared" si="2"/>
        <v>0</v>
      </c>
      <c r="M52" s="78"/>
      <c r="N52" s="56">
        <v>59647</v>
      </c>
      <c r="O52" s="3">
        <f t="shared" si="3"/>
        <v>0</v>
      </c>
      <c r="P52" s="100"/>
      <c r="Q52" s="56">
        <v>59647</v>
      </c>
      <c r="R52" s="3">
        <f t="shared" si="4"/>
        <v>0</v>
      </c>
      <c r="S52" s="100"/>
    </row>
    <row r="53" spans="1:19" ht="30" customHeight="1">
      <c r="A53" s="185"/>
      <c r="B53" s="32" t="s">
        <v>37</v>
      </c>
      <c r="C53" s="33">
        <f>SUM(C50:C52)</f>
        <v>88377</v>
      </c>
      <c r="D53" s="33">
        <f>SUM(D50:D52)</f>
        <v>103789</v>
      </c>
      <c r="E53" s="34">
        <f t="shared" ref="E53" si="19">D53-C53</f>
        <v>15412</v>
      </c>
      <c r="F53" s="141"/>
      <c r="G53" s="35"/>
      <c r="H53" s="48">
        <f>SUM(H50:H52)</f>
        <v>103935</v>
      </c>
      <c r="I53" s="36">
        <f t="shared" ref="I53" si="20">H53-D53</f>
        <v>146</v>
      </c>
      <c r="J53" s="67"/>
      <c r="K53" s="73">
        <f>SUM(K50:K52)</f>
        <v>103935</v>
      </c>
      <c r="L53" s="86">
        <f t="shared" ref="L53" si="21">K53-H53</f>
        <v>0</v>
      </c>
      <c r="M53" s="79"/>
      <c r="N53" s="48">
        <f>SUM(N50:N52)</f>
        <v>103935</v>
      </c>
      <c r="O53" s="34">
        <f t="shared" ref="O53" si="22">N53-K53</f>
        <v>0</v>
      </c>
      <c r="P53" s="101"/>
      <c r="Q53" s="48">
        <f>SUM(Q50:Q52)</f>
        <v>103935</v>
      </c>
      <c r="R53" s="34">
        <f t="shared" ref="R53" si="23">Q53-N53</f>
        <v>0</v>
      </c>
      <c r="S53" s="101"/>
    </row>
    <row r="54" spans="1:19" ht="30" customHeight="1">
      <c r="A54" s="185"/>
      <c r="B54" s="7" t="s">
        <v>35</v>
      </c>
      <c r="C54" s="2">
        <v>40283</v>
      </c>
      <c r="D54" s="2">
        <v>73413</v>
      </c>
      <c r="E54" s="3">
        <f t="shared" si="0"/>
        <v>33130</v>
      </c>
      <c r="F54" s="140" t="s">
        <v>441</v>
      </c>
      <c r="G54" s="20"/>
      <c r="H54" s="56">
        <v>69851</v>
      </c>
      <c r="I54" s="1">
        <f t="shared" si="1"/>
        <v>-3562</v>
      </c>
      <c r="J54" s="66" t="s">
        <v>465</v>
      </c>
      <c r="K54" s="72">
        <v>69851</v>
      </c>
      <c r="L54" s="85">
        <f t="shared" si="2"/>
        <v>0</v>
      </c>
      <c r="M54" s="78"/>
      <c r="N54" s="56">
        <v>69851</v>
      </c>
      <c r="O54" s="3">
        <f t="shared" si="3"/>
        <v>0</v>
      </c>
      <c r="P54" s="100"/>
      <c r="Q54" s="56">
        <v>69851</v>
      </c>
      <c r="R54" s="3">
        <f t="shared" si="4"/>
        <v>0</v>
      </c>
      <c r="S54" s="100"/>
    </row>
    <row r="55" spans="1:19" ht="30" customHeight="1">
      <c r="A55" s="185"/>
      <c r="B55" s="7" t="s">
        <v>36</v>
      </c>
      <c r="C55" s="2">
        <v>19757</v>
      </c>
      <c r="D55" s="2">
        <v>19099</v>
      </c>
      <c r="E55" s="3">
        <f t="shared" si="0"/>
        <v>-658</v>
      </c>
      <c r="F55" s="140" t="s">
        <v>442</v>
      </c>
      <c r="G55" s="20"/>
      <c r="H55" s="56">
        <v>19098</v>
      </c>
      <c r="I55" s="1">
        <f t="shared" si="1"/>
        <v>-1</v>
      </c>
      <c r="J55" s="66"/>
      <c r="K55" s="72">
        <v>19098</v>
      </c>
      <c r="L55" s="85">
        <f t="shared" si="2"/>
        <v>0</v>
      </c>
      <c r="M55" s="78"/>
      <c r="N55" s="56">
        <v>19098</v>
      </c>
      <c r="O55" s="3">
        <f t="shared" si="3"/>
        <v>0</v>
      </c>
      <c r="P55" s="100"/>
      <c r="Q55" s="56">
        <v>19098</v>
      </c>
      <c r="R55" s="3">
        <f t="shared" si="4"/>
        <v>0</v>
      </c>
      <c r="S55" s="100"/>
    </row>
    <row r="56" spans="1:19" ht="30" customHeight="1">
      <c r="A56" s="185"/>
      <c r="B56" s="32" t="s">
        <v>256</v>
      </c>
      <c r="C56" s="33">
        <f>SUM(C54:C55)</f>
        <v>60040</v>
      </c>
      <c r="D56" s="33">
        <f>SUM(D54:D55)</f>
        <v>92512</v>
      </c>
      <c r="E56" s="34">
        <f t="shared" si="0"/>
        <v>32472</v>
      </c>
      <c r="F56" s="141"/>
      <c r="G56" s="35"/>
      <c r="H56" s="48">
        <f>SUM(H54:H55)</f>
        <v>88949</v>
      </c>
      <c r="I56" s="36">
        <f t="shared" si="1"/>
        <v>-3563</v>
      </c>
      <c r="J56" s="67"/>
      <c r="K56" s="73">
        <f>SUM(K54:K55)</f>
        <v>88949</v>
      </c>
      <c r="L56" s="86">
        <f t="shared" si="2"/>
        <v>0</v>
      </c>
      <c r="M56" s="79"/>
      <c r="N56" s="48">
        <f>SUM(N54:N55)</f>
        <v>88949</v>
      </c>
      <c r="O56" s="34">
        <f t="shared" si="3"/>
        <v>0</v>
      </c>
      <c r="P56" s="101"/>
      <c r="Q56" s="48">
        <f>SUM(Q54:Q55)</f>
        <v>88949</v>
      </c>
      <c r="R56" s="34">
        <f t="shared" si="4"/>
        <v>0</v>
      </c>
      <c r="S56" s="101"/>
    </row>
    <row r="57" spans="1:19" ht="30" customHeight="1">
      <c r="A57" s="185"/>
      <c r="B57" s="7" t="s">
        <v>38</v>
      </c>
      <c r="C57" s="2">
        <v>17349</v>
      </c>
      <c r="D57" s="2">
        <v>37289</v>
      </c>
      <c r="E57" s="3">
        <f t="shared" si="0"/>
        <v>19940</v>
      </c>
      <c r="F57" s="140" t="s">
        <v>418</v>
      </c>
      <c r="G57" s="20"/>
      <c r="H57" s="56">
        <v>37213</v>
      </c>
      <c r="I57" s="1">
        <f t="shared" si="1"/>
        <v>-76</v>
      </c>
      <c r="J57" s="66"/>
      <c r="K57" s="56">
        <v>37213</v>
      </c>
      <c r="L57" s="85">
        <f t="shared" si="2"/>
        <v>0</v>
      </c>
      <c r="M57" s="78"/>
      <c r="N57" s="56">
        <v>37213</v>
      </c>
      <c r="O57" s="3">
        <f t="shared" si="3"/>
        <v>0</v>
      </c>
      <c r="P57" s="100"/>
      <c r="Q57" s="56">
        <v>37213</v>
      </c>
      <c r="R57" s="3">
        <f t="shared" si="4"/>
        <v>0</v>
      </c>
      <c r="S57" s="100"/>
    </row>
    <row r="58" spans="1:19" ht="30" customHeight="1">
      <c r="A58" s="185"/>
      <c r="B58" s="7" t="s">
        <v>39</v>
      </c>
      <c r="C58" s="2">
        <v>13618</v>
      </c>
      <c r="D58" s="2">
        <v>13762</v>
      </c>
      <c r="E58" s="3">
        <f t="shared" si="0"/>
        <v>144</v>
      </c>
      <c r="F58" s="140" t="s">
        <v>419</v>
      </c>
      <c r="G58" s="20"/>
      <c r="H58" s="56">
        <v>13722</v>
      </c>
      <c r="I58" s="1">
        <f t="shared" si="1"/>
        <v>-40</v>
      </c>
      <c r="J58" s="66"/>
      <c r="K58" s="56">
        <v>13722</v>
      </c>
      <c r="L58" s="85">
        <f t="shared" si="2"/>
        <v>0</v>
      </c>
      <c r="M58" s="78"/>
      <c r="N58" s="56">
        <v>13722</v>
      </c>
      <c r="O58" s="3">
        <f t="shared" si="3"/>
        <v>0</v>
      </c>
      <c r="P58" s="100"/>
      <c r="Q58" s="56">
        <v>13722</v>
      </c>
      <c r="R58" s="3">
        <f t="shared" si="4"/>
        <v>0</v>
      </c>
      <c r="S58" s="100"/>
    </row>
    <row r="59" spans="1:19" ht="30" customHeight="1">
      <c r="A59" s="185"/>
      <c r="B59" s="7" t="s">
        <v>40</v>
      </c>
      <c r="C59" s="2">
        <v>65138</v>
      </c>
      <c r="D59" s="2">
        <v>66859</v>
      </c>
      <c r="E59" s="3">
        <f t="shared" si="0"/>
        <v>1721</v>
      </c>
      <c r="F59" s="140" t="s">
        <v>420</v>
      </c>
      <c r="G59" s="20"/>
      <c r="H59" s="56">
        <v>67199</v>
      </c>
      <c r="I59" s="1">
        <f t="shared" si="1"/>
        <v>340</v>
      </c>
      <c r="J59" s="66" t="s">
        <v>466</v>
      </c>
      <c r="K59" s="56">
        <v>67199</v>
      </c>
      <c r="L59" s="85">
        <f t="shared" si="2"/>
        <v>0</v>
      </c>
      <c r="M59" s="78"/>
      <c r="N59" s="56">
        <v>67199</v>
      </c>
      <c r="O59" s="3">
        <f t="shared" si="3"/>
        <v>0</v>
      </c>
      <c r="P59" s="100"/>
      <c r="Q59" s="56">
        <v>67199</v>
      </c>
      <c r="R59" s="3">
        <f t="shared" si="4"/>
        <v>0</v>
      </c>
      <c r="S59" s="100"/>
    </row>
    <row r="60" spans="1:19" ht="30" customHeight="1">
      <c r="A60" s="185"/>
      <c r="B60" s="7" t="s">
        <v>41</v>
      </c>
      <c r="C60" s="8">
        <v>198</v>
      </c>
      <c r="D60" s="8">
        <v>197</v>
      </c>
      <c r="E60" s="3">
        <f t="shared" si="0"/>
        <v>-1</v>
      </c>
      <c r="F60" s="140" t="s">
        <v>421</v>
      </c>
      <c r="G60" s="20"/>
      <c r="H60" s="56">
        <v>197</v>
      </c>
      <c r="I60" s="1">
        <f t="shared" si="1"/>
        <v>0</v>
      </c>
      <c r="J60" s="66"/>
      <c r="K60" s="56">
        <v>197</v>
      </c>
      <c r="L60" s="85">
        <f t="shared" si="2"/>
        <v>0</v>
      </c>
      <c r="M60" s="78"/>
      <c r="N60" s="56">
        <v>197</v>
      </c>
      <c r="O60" s="3">
        <f t="shared" si="3"/>
        <v>0</v>
      </c>
      <c r="P60" s="100"/>
      <c r="Q60" s="56">
        <v>197</v>
      </c>
      <c r="R60" s="3">
        <f t="shared" si="4"/>
        <v>0</v>
      </c>
      <c r="S60" s="100"/>
    </row>
    <row r="61" spans="1:19" ht="30" customHeight="1">
      <c r="A61" s="185"/>
      <c r="B61" s="7" t="s">
        <v>42</v>
      </c>
      <c r="C61" s="106">
        <v>458</v>
      </c>
      <c r="D61" s="2">
        <v>2675</v>
      </c>
      <c r="E61" s="3">
        <f t="shared" si="0"/>
        <v>2217</v>
      </c>
      <c r="F61" s="143" t="s">
        <v>422</v>
      </c>
      <c r="G61" s="20"/>
      <c r="H61" s="56">
        <v>2675</v>
      </c>
      <c r="I61" s="1">
        <f t="shared" si="1"/>
        <v>0</v>
      </c>
      <c r="J61" s="66"/>
      <c r="K61" s="56">
        <v>2675</v>
      </c>
      <c r="L61" s="85">
        <f t="shared" si="2"/>
        <v>0</v>
      </c>
      <c r="M61" s="78"/>
      <c r="N61" s="56">
        <v>2675</v>
      </c>
      <c r="O61" s="3">
        <f t="shared" si="3"/>
        <v>0</v>
      </c>
      <c r="P61" s="100"/>
      <c r="Q61" s="56">
        <v>2675</v>
      </c>
      <c r="R61" s="3">
        <f t="shared" si="4"/>
        <v>0</v>
      </c>
      <c r="S61" s="100"/>
    </row>
    <row r="62" spans="1:19" ht="30" customHeight="1">
      <c r="A62" s="185"/>
      <c r="B62" s="7" t="s">
        <v>43</v>
      </c>
      <c r="C62" s="2">
        <v>4630</v>
      </c>
      <c r="D62" s="8">
        <v>2207</v>
      </c>
      <c r="E62" s="3">
        <f t="shared" si="0"/>
        <v>-2423</v>
      </c>
      <c r="F62" s="143" t="s">
        <v>423</v>
      </c>
      <c r="G62" s="20"/>
      <c r="H62" s="56">
        <v>2207</v>
      </c>
      <c r="I62" s="1">
        <f t="shared" si="1"/>
        <v>0</v>
      </c>
      <c r="J62" s="66"/>
      <c r="K62" s="56">
        <v>2207</v>
      </c>
      <c r="L62" s="85">
        <f t="shared" si="2"/>
        <v>0</v>
      </c>
      <c r="M62" s="78"/>
      <c r="N62" s="56">
        <v>2207</v>
      </c>
      <c r="O62" s="3">
        <f t="shared" si="3"/>
        <v>0</v>
      </c>
      <c r="P62" s="100"/>
      <c r="Q62" s="56">
        <v>2207</v>
      </c>
      <c r="R62" s="3">
        <f t="shared" si="4"/>
        <v>0</v>
      </c>
      <c r="S62" s="100"/>
    </row>
    <row r="63" spans="1:19" ht="30" customHeight="1">
      <c r="A63" s="185"/>
      <c r="B63" s="32" t="s">
        <v>44</v>
      </c>
      <c r="C63" s="33">
        <f>SUM(C57:C62)</f>
        <v>101391</v>
      </c>
      <c r="D63" s="33">
        <f>SUM(D57:D62)</f>
        <v>122989</v>
      </c>
      <c r="E63" s="34">
        <f t="shared" si="0"/>
        <v>21598</v>
      </c>
      <c r="F63" s="141"/>
      <c r="G63" s="35"/>
      <c r="H63" s="48">
        <f>SUM(H57:H62)</f>
        <v>123213</v>
      </c>
      <c r="I63" s="36">
        <f t="shared" si="1"/>
        <v>224</v>
      </c>
      <c r="J63" s="67"/>
      <c r="K63" s="73">
        <f>SUM(K57:K62)</f>
        <v>123213</v>
      </c>
      <c r="L63" s="86">
        <f t="shared" si="2"/>
        <v>0</v>
      </c>
      <c r="M63" s="79"/>
      <c r="N63" s="48">
        <f>SUM(N57:N62)</f>
        <v>123213</v>
      </c>
      <c r="O63" s="34">
        <f t="shared" si="3"/>
        <v>0</v>
      </c>
      <c r="P63" s="101"/>
      <c r="Q63" s="48">
        <f>SUM(Q57:Q62)</f>
        <v>123213</v>
      </c>
      <c r="R63" s="34">
        <f t="shared" si="4"/>
        <v>0</v>
      </c>
      <c r="S63" s="101"/>
    </row>
    <row r="64" spans="1:19" ht="30" customHeight="1">
      <c r="A64" s="185"/>
      <c r="B64" s="7" t="s">
        <v>45</v>
      </c>
      <c r="C64" s="2">
        <v>32473</v>
      </c>
      <c r="D64" s="2">
        <v>28271</v>
      </c>
      <c r="E64" s="3">
        <f t="shared" si="0"/>
        <v>-4202</v>
      </c>
      <c r="F64" s="140" t="s">
        <v>443</v>
      </c>
      <c r="G64" s="20"/>
      <c r="H64" s="56">
        <v>28164</v>
      </c>
      <c r="I64" s="1">
        <f t="shared" si="1"/>
        <v>-107</v>
      </c>
      <c r="J64" s="66" t="s">
        <v>467</v>
      </c>
      <c r="K64" s="72">
        <v>30613</v>
      </c>
      <c r="L64" s="85">
        <f t="shared" si="2"/>
        <v>2449</v>
      </c>
      <c r="M64" s="78" t="s">
        <v>516</v>
      </c>
      <c r="N64" s="56">
        <v>30613</v>
      </c>
      <c r="O64" s="3">
        <f t="shared" si="3"/>
        <v>0</v>
      </c>
      <c r="P64" s="100"/>
      <c r="Q64" s="56">
        <v>30613</v>
      </c>
      <c r="R64" s="3">
        <f t="shared" si="4"/>
        <v>0</v>
      </c>
      <c r="S64" s="100"/>
    </row>
    <row r="65" spans="1:19" ht="30" customHeight="1">
      <c r="A65" s="185"/>
      <c r="B65" s="7" t="s">
        <v>46</v>
      </c>
      <c r="C65" s="2">
        <v>16235</v>
      </c>
      <c r="D65" s="2">
        <v>16637</v>
      </c>
      <c r="E65" s="3">
        <f t="shared" si="0"/>
        <v>402</v>
      </c>
      <c r="F65" s="140" t="s">
        <v>444</v>
      </c>
      <c r="G65" s="20"/>
      <c r="H65" s="56">
        <v>16637</v>
      </c>
      <c r="I65" s="1">
        <f t="shared" si="1"/>
        <v>0</v>
      </c>
      <c r="J65" s="66"/>
      <c r="K65" s="72">
        <v>16637</v>
      </c>
      <c r="L65" s="85">
        <f t="shared" si="2"/>
        <v>0</v>
      </c>
      <c r="M65" s="78"/>
      <c r="N65" s="56">
        <v>16637</v>
      </c>
      <c r="O65" s="3">
        <f t="shared" si="3"/>
        <v>0</v>
      </c>
      <c r="P65" s="100"/>
      <c r="Q65" s="56">
        <v>16637</v>
      </c>
      <c r="R65" s="3">
        <f t="shared" si="4"/>
        <v>0</v>
      </c>
      <c r="S65" s="100"/>
    </row>
    <row r="66" spans="1:19" ht="30" customHeight="1">
      <c r="A66" s="185"/>
      <c r="B66" s="7" t="s">
        <v>47</v>
      </c>
      <c r="C66" s="2">
        <v>9875</v>
      </c>
      <c r="D66" s="2">
        <v>13300</v>
      </c>
      <c r="E66" s="3">
        <f t="shared" si="0"/>
        <v>3425</v>
      </c>
      <c r="F66" s="140" t="s">
        <v>445</v>
      </c>
      <c r="G66" s="20"/>
      <c r="H66" s="56">
        <v>13300</v>
      </c>
      <c r="I66" s="1">
        <f t="shared" si="1"/>
        <v>0</v>
      </c>
      <c r="J66" s="66"/>
      <c r="K66" s="72">
        <v>13300</v>
      </c>
      <c r="L66" s="85">
        <f t="shared" si="2"/>
        <v>0</v>
      </c>
      <c r="M66" s="78"/>
      <c r="N66" s="56">
        <v>13300</v>
      </c>
      <c r="O66" s="3">
        <f t="shared" si="3"/>
        <v>0</v>
      </c>
      <c r="P66" s="100"/>
      <c r="Q66" s="56">
        <v>13300</v>
      </c>
      <c r="R66" s="3">
        <f t="shared" si="4"/>
        <v>0</v>
      </c>
      <c r="S66" s="100"/>
    </row>
    <row r="67" spans="1:19" ht="30" customHeight="1">
      <c r="A67" s="186"/>
      <c r="B67" s="32" t="s">
        <v>48</v>
      </c>
      <c r="C67" s="33">
        <f>SUM(C64:C66)</f>
        <v>58583</v>
      </c>
      <c r="D67" s="33">
        <f>SUM(D64:D66)</f>
        <v>58208</v>
      </c>
      <c r="E67" s="34">
        <f t="shared" si="0"/>
        <v>-375</v>
      </c>
      <c r="F67" s="141"/>
      <c r="G67" s="35"/>
      <c r="H67" s="48">
        <f>SUM(H64:H66)</f>
        <v>58101</v>
      </c>
      <c r="I67" s="36">
        <f t="shared" si="1"/>
        <v>-107</v>
      </c>
      <c r="J67" s="67"/>
      <c r="K67" s="73">
        <f>SUM(K64:K66)</f>
        <v>60550</v>
      </c>
      <c r="L67" s="86">
        <f t="shared" si="2"/>
        <v>2449</v>
      </c>
      <c r="M67" s="79"/>
      <c r="N67" s="48">
        <f>SUM(N64:N66)</f>
        <v>60550</v>
      </c>
      <c r="O67" s="34">
        <f t="shared" si="3"/>
        <v>0</v>
      </c>
      <c r="P67" s="101"/>
      <c r="Q67" s="48">
        <f>SUM(Q64:Q66)</f>
        <v>60550</v>
      </c>
      <c r="R67" s="34">
        <f t="shared" si="4"/>
        <v>0</v>
      </c>
      <c r="S67" s="101"/>
    </row>
    <row r="68" spans="1:19" ht="30" customHeight="1" thickBot="1">
      <c r="A68" s="199" t="s">
        <v>49</v>
      </c>
      <c r="B68" s="200"/>
      <c r="C68" s="27">
        <f>C37+C49+C53+C56+C63+C67</f>
        <v>1455808</v>
      </c>
      <c r="D68" s="27">
        <f>D37+D49+D53+D56+D63+D67</f>
        <v>1706375</v>
      </c>
      <c r="E68" s="28">
        <f t="shared" si="0"/>
        <v>250567</v>
      </c>
      <c r="F68" s="142"/>
      <c r="G68" s="29"/>
      <c r="H68" s="60">
        <f>H37+H49+H53+H56+H63+H67</f>
        <v>1658646</v>
      </c>
      <c r="I68" s="30">
        <f t="shared" ref="I68" si="24">I37+I49+I56+I63+I67</f>
        <v>-47875</v>
      </c>
      <c r="J68" s="68"/>
      <c r="K68" s="74">
        <f>K37+K49+K53+K56+K63+K67</f>
        <v>1661095</v>
      </c>
      <c r="L68" s="87">
        <f t="shared" ref="L68" si="25">L37+L49+L56+L63+L67</f>
        <v>2449</v>
      </c>
      <c r="M68" s="80"/>
      <c r="N68" s="57">
        <f>N37+N49+N53+N56+N63+N67</f>
        <v>1661015</v>
      </c>
      <c r="O68" s="28">
        <f t="shared" si="3"/>
        <v>-80</v>
      </c>
      <c r="P68" s="102"/>
      <c r="Q68" s="57">
        <f>Q37+Q49+Q53+Q56+Q63+Q67</f>
        <v>1660709</v>
      </c>
      <c r="R68" s="28">
        <f t="shared" si="4"/>
        <v>-306</v>
      </c>
      <c r="S68" s="102"/>
    </row>
    <row r="69" spans="1:19" ht="30" customHeight="1">
      <c r="A69" s="184" t="s">
        <v>50</v>
      </c>
      <c r="B69" s="11" t="s">
        <v>51</v>
      </c>
      <c r="C69" s="12">
        <v>64030</v>
      </c>
      <c r="D69" s="12">
        <v>69161</v>
      </c>
      <c r="E69" s="13">
        <f t="shared" si="0"/>
        <v>5131</v>
      </c>
      <c r="F69" s="144" t="s">
        <v>310</v>
      </c>
      <c r="G69" s="19"/>
      <c r="H69" s="55">
        <v>78376</v>
      </c>
      <c r="I69" s="14">
        <f t="shared" si="1"/>
        <v>9215</v>
      </c>
      <c r="J69" s="65" t="s">
        <v>468</v>
      </c>
      <c r="K69" s="71">
        <v>74992</v>
      </c>
      <c r="L69" s="84">
        <f t="shared" si="2"/>
        <v>-3384</v>
      </c>
      <c r="M69" s="77" t="s">
        <v>517</v>
      </c>
      <c r="N69" s="55">
        <v>74992</v>
      </c>
      <c r="O69" s="13">
        <f t="shared" si="3"/>
        <v>0</v>
      </c>
      <c r="P69" s="99"/>
      <c r="Q69" s="55">
        <v>74992</v>
      </c>
      <c r="R69" s="13">
        <f t="shared" si="4"/>
        <v>0</v>
      </c>
      <c r="S69" s="99"/>
    </row>
    <row r="70" spans="1:19" ht="30" customHeight="1">
      <c r="A70" s="185"/>
      <c r="B70" s="7" t="s">
        <v>52</v>
      </c>
      <c r="C70" s="2">
        <v>5394</v>
      </c>
      <c r="D70" s="2">
        <v>7441</v>
      </c>
      <c r="E70" s="3">
        <f t="shared" si="0"/>
        <v>2047</v>
      </c>
      <c r="F70" s="145" t="s">
        <v>311</v>
      </c>
      <c r="G70" s="20"/>
      <c r="H70" s="56">
        <v>7432</v>
      </c>
      <c r="I70" s="1">
        <f t="shared" si="1"/>
        <v>-9</v>
      </c>
      <c r="J70" s="66"/>
      <c r="K70" s="72">
        <v>7432</v>
      </c>
      <c r="L70" s="85">
        <f t="shared" si="2"/>
        <v>0</v>
      </c>
      <c r="M70" s="78"/>
      <c r="N70" s="56">
        <v>7432</v>
      </c>
      <c r="O70" s="3">
        <f t="shared" si="3"/>
        <v>0</v>
      </c>
      <c r="P70" s="100"/>
      <c r="Q70" s="56">
        <v>6791</v>
      </c>
      <c r="R70" s="3">
        <f t="shared" si="4"/>
        <v>-641</v>
      </c>
      <c r="S70" s="100" t="s">
        <v>534</v>
      </c>
    </row>
    <row r="71" spans="1:19" ht="30" customHeight="1">
      <c r="A71" s="185"/>
      <c r="B71" s="7" t="s">
        <v>53</v>
      </c>
      <c r="C71" s="2">
        <v>3804</v>
      </c>
      <c r="D71" s="2">
        <v>3986</v>
      </c>
      <c r="E71" s="3">
        <f t="shared" si="0"/>
        <v>182</v>
      </c>
      <c r="F71" s="145" t="s">
        <v>312</v>
      </c>
      <c r="G71" s="20"/>
      <c r="H71" s="56">
        <v>3962</v>
      </c>
      <c r="I71" s="1">
        <f t="shared" si="1"/>
        <v>-24</v>
      </c>
      <c r="J71" s="66"/>
      <c r="K71" s="72">
        <v>3962</v>
      </c>
      <c r="L71" s="85">
        <f t="shared" si="2"/>
        <v>0</v>
      </c>
      <c r="M71" s="78"/>
      <c r="N71" s="56">
        <v>3962</v>
      </c>
      <c r="O71" s="3">
        <f t="shared" si="3"/>
        <v>0</v>
      </c>
      <c r="P71" s="100"/>
      <c r="Q71" s="56">
        <v>3962</v>
      </c>
      <c r="R71" s="3">
        <f t="shared" si="4"/>
        <v>0</v>
      </c>
      <c r="S71" s="100"/>
    </row>
    <row r="72" spans="1:19" ht="30" customHeight="1">
      <c r="A72" s="185"/>
      <c r="B72" s="7" t="s">
        <v>54</v>
      </c>
      <c r="C72" s="2">
        <v>77325</v>
      </c>
      <c r="D72" s="2">
        <v>46613</v>
      </c>
      <c r="E72" s="3">
        <f t="shared" si="0"/>
        <v>-30712</v>
      </c>
      <c r="F72" s="145" t="s">
        <v>313</v>
      </c>
      <c r="G72" s="20"/>
      <c r="H72" s="56">
        <v>40979</v>
      </c>
      <c r="I72" s="1">
        <f t="shared" si="1"/>
        <v>-5634</v>
      </c>
      <c r="J72" s="66" t="s">
        <v>463</v>
      </c>
      <c r="K72" s="72">
        <v>45901</v>
      </c>
      <c r="L72" s="85">
        <f t="shared" si="2"/>
        <v>4922</v>
      </c>
      <c r="M72" s="78" t="s">
        <v>521</v>
      </c>
      <c r="N72" s="56">
        <v>45901</v>
      </c>
      <c r="O72" s="3">
        <f t="shared" si="3"/>
        <v>0</v>
      </c>
      <c r="P72" s="100"/>
      <c r="Q72" s="56">
        <v>45901</v>
      </c>
      <c r="R72" s="3">
        <f t="shared" si="4"/>
        <v>0</v>
      </c>
      <c r="S72" s="100"/>
    </row>
    <row r="73" spans="1:19" ht="30" customHeight="1">
      <c r="A73" s="185"/>
      <c r="B73" s="7" t="s">
        <v>55</v>
      </c>
      <c r="C73" s="2">
        <v>987717</v>
      </c>
      <c r="D73" s="2">
        <v>998834</v>
      </c>
      <c r="E73" s="3">
        <f t="shared" si="0"/>
        <v>11117</v>
      </c>
      <c r="F73" s="145" t="s">
        <v>314</v>
      </c>
      <c r="G73" s="20"/>
      <c r="H73" s="56">
        <v>998834</v>
      </c>
      <c r="I73" s="1">
        <f t="shared" si="1"/>
        <v>0</v>
      </c>
      <c r="J73" s="66"/>
      <c r="K73" s="72">
        <v>993341</v>
      </c>
      <c r="L73" s="85">
        <f t="shared" si="2"/>
        <v>-5493</v>
      </c>
      <c r="M73" s="78" t="s">
        <v>518</v>
      </c>
      <c r="N73" s="56">
        <v>993341</v>
      </c>
      <c r="O73" s="3">
        <f t="shared" si="3"/>
        <v>0</v>
      </c>
      <c r="P73" s="100"/>
      <c r="Q73" s="56">
        <v>993341</v>
      </c>
      <c r="R73" s="3">
        <f t="shared" si="4"/>
        <v>0</v>
      </c>
      <c r="S73" s="100"/>
    </row>
    <row r="74" spans="1:19" ht="30" customHeight="1">
      <c r="A74" s="185"/>
      <c r="B74" s="7" t="s">
        <v>56</v>
      </c>
      <c r="C74" s="2">
        <v>7887</v>
      </c>
      <c r="D74" s="2">
        <v>7885</v>
      </c>
      <c r="E74" s="3">
        <f t="shared" si="0"/>
        <v>-2</v>
      </c>
      <c r="F74" s="145" t="s">
        <v>315</v>
      </c>
      <c r="G74" s="20"/>
      <c r="H74" s="56">
        <v>7727</v>
      </c>
      <c r="I74" s="1">
        <f t="shared" si="1"/>
        <v>-158</v>
      </c>
      <c r="J74" s="66" t="s">
        <v>469</v>
      </c>
      <c r="K74" s="72">
        <v>7727</v>
      </c>
      <c r="L74" s="85">
        <f t="shared" si="2"/>
        <v>0</v>
      </c>
      <c r="M74" s="78"/>
      <c r="N74" s="56">
        <v>7727</v>
      </c>
      <c r="O74" s="3">
        <f t="shared" si="3"/>
        <v>0</v>
      </c>
      <c r="P74" s="100"/>
      <c r="Q74" s="56">
        <v>7727</v>
      </c>
      <c r="R74" s="3">
        <f t="shared" si="4"/>
        <v>0</v>
      </c>
      <c r="S74" s="100"/>
    </row>
    <row r="75" spans="1:19" ht="30" customHeight="1">
      <c r="A75" s="185"/>
      <c r="B75" s="7" t="s">
        <v>57</v>
      </c>
      <c r="C75" s="2">
        <v>62951</v>
      </c>
      <c r="D75" s="2">
        <v>48786</v>
      </c>
      <c r="E75" s="3">
        <f t="shared" si="0"/>
        <v>-14165</v>
      </c>
      <c r="F75" s="146" t="s">
        <v>316</v>
      </c>
      <c r="G75" s="20"/>
      <c r="H75" s="56">
        <v>48687</v>
      </c>
      <c r="I75" s="1">
        <f t="shared" si="1"/>
        <v>-99</v>
      </c>
      <c r="J75" s="66"/>
      <c r="K75" s="72">
        <v>49549</v>
      </c>
      <c r="L75" s="85">
        <f t="shared" si="2"/>
        <v>862</v>
      </c>
      <c r="M75" s="78" t="s">
        <v>519</v>
      </c>
      <c r="N75" s="56">
        <v>49539</v>
      </c>
      <c r="O75" s="3">
        <f t="shared" si="3"/>
        <v>-10</v>
      </c>
      <c r="P75" s="100"/>
      <c r="Q75" s="56">
        <v>49339</v>
      </c>
      <c r="R75" s="3">
        <f t="shared" si="4"/>
        <v>-200</v>
      </c>
      <c r="S75" s="100" t="s">
        <v>535</v>
      </c>
    </row>
    <row r="76" spans="1:19" ht="30" customHeight="1">
      <c r="A76" s="185"/>
      <c r="B76" s="7" t="s">
        <v>58</v>
      </c>
      <c r="C76" s="2">
        <v>611124</v>
      </c>
      <c r="D76" s="2">
        <v>651648</v>
      </c>
      <c r="E76" s="3">
        <f t="shared" ref="E76:E128" si="26">D76-C76</f>
        <v>40524</v>
      </c>
      <c r="F76" s="146" t="s">
        <v>317</v>
      </c>
      <c r="G76" s="20"/>
      <c r="H76" s="56">
        <v>632496</v>
      </c>
      <c r="I76" s="1">
        <f t="shared" ref="I76:I128" si="27">H76-D76</f>
        <v>-19152</v>
      </c>
      <c r="J76" s="66" t="s">
        <v>470</v>
      </c>
      <c r="K76" s="72">
        <v>632496</v>
      </c>
      <c r="L76" s="85">
        <f t="shared" si="2"/>
        <v>0</v>
      </c>
      <c r="M76" s="78"/>
      <c r="N76" s="56">
        <v>632496</v>
      </c>
      <c r="O76" s="3">
        <f t="shared" si="3"/>
        <v>0</v>
      </c>
      <c r="P76" s="100"/>
      <c r="Q76" s="56">
        <v>632496</v>
      </c>
      <c r="R76" s="3">
        <f t="shared" si="4"/>
        <v>0</v>
      </c>
      <c r="S76" s="100"/>
    </row>
    <row r="77" spans="1:19" ht="30" customHeight="1">
      <c r="A77" s="185"/>
      <c r="B77" s="7" t="s">
        <v>59</v>
      </c>
      <c r="C77" s="8">
        <v>36</v>
      </c>
      <c r="D77" s="8">
        <v>36</v>
      </c>
      <c r="E77" s="3">
        <f t="shared" si="26"/>
        <v>0</v>
      </c>
      <c r="F77" s="140" t="s">
        <v>318</v>
      </c>
      <c r="G77" s="20"/>
      <c r="H77" s="56">
        <v>36</v>
      </c>
      <c r="I77" s="1">
        <f t="shared" si="27"/>
        <v>0</v>
      </c>
      <c r="J77" s="66"/>
      <c r="K77" s="72">
        <v>36</v>
      </c>
      <c r="L77" s="85">
        <f t="shared" ref="L77:L129" si="28">K77-H77</f>
        <v>0</v>
      </c>
      <c r="M77" s="78"/>
      <c r="N77" s="56">
        <v>36</v>
      </c>
      <c r="O77" s="3">
        <f t="shared" ref="O77:O133" si="29">N77-K77</f>
        <v>0</v>
      </c>
      <c r="P77" s="100"/>
      <c r="Q77" s="56">
        <v>36</v>
      </c>
      <c r="R77" s="3">
        <f t="shared" ref="R77:R133" si="30">Q77-N77</f>
        <v>0</v>
      </c>
      <c r="S77" s="100"/>
    </row>
    <row r="78" spans="1:19" ht="30" customHeight="1">
      <c r="A78" s="185"/>
      <c r="B78" s="32" t="s">
        <v>60</v>
      </c>
      <c r="C78" s="33">
        <f>SUM(C69:C77)</f>
        <v>1820268</v>
      </c>
      <c r="D78" s="33">
        <f>SUM(D69:D77)</f>
        <v>1834390</v>
      </c>
      <c r="E78" s="34">
        <f t="shared" si="26"/>
        <v>14122</v>
      </c>
      <c r="F78" s="147"/>
      <c r="G78" s="35"/>
      <c r="H78" s="61">
        <f>SUM(H69:H77)</f>
        <v>1818529</v>
      </c>
      <c r="I78" s="36">
        <f t="shared" si="27"/>
        <v>-15861</v>
      </c>
      <c r="J78" s="67"/>
      <c r="K78" s="73">
        <f>SUM(K69:K77)</f>
        <v>1815436</v>
      </c>
      <c r="L78" s="86">
        <f t="shared" si="28"/>
        <v>-3093</v>
      </c>
      <c r="M78" s="79"/>
      <c r="N78" s="48">
        <f>SUM(N69:N77)</f>
        <v>1815426</v>
      </c>
      <c r="O78" s="34">
        <f t="shared" si="29"/>
        <v>-10</v>
      </c>
      <c r="P78" s="101"/>
      <c r="Q78" s="48">
        <f>SUM(Q69:Q77)</f>
        <v>1814585</v>
      </c>
      <c r="R78" s="34">
        <f t="shared" si="30"/>
        <v>-841</v>
      </c>
      <c r="S78" s="101"/>
    </row>
    <row r="79" spans="1:19" ht="30" customHeight="1">
      <c r="A79" s="185"/>
      <c r="B79" s="7" t="s">
        <v>61</v>
      </c>
      <c r="C79" s="2">
        <v>36291</v>
      </c>
      <c r="D79" s="2">
        <v>36628</v>
      </c>
      <c r="E79" s="3">
        <f t="shared" si="26"/>
        <v>337</v>
      </c>
      <c r="F79" s="148" t="s">
        <v>319</v>
      </c>
      <c r="G79" s="20"/>
      <c r="H79" s="56">
        <v>42428</v>
      </c>
      <c r="I79" s="1">
        <f t="shared" si="27"/>
        <v>5800</v>
      </c>
      <c r="J79" s="66" t="s">
        <v>471</v>
      </c>
      <c r="K79" s="72">
        <v>36628</v>
      </c>
      <c r="L79" s="85">
        <f t="shared" si="28"/>
        <v>-5800</v>
      </c>
      <c r="M79" s="78" t="s">
        <v>520</v>
      </c>
      <c r="N79" s="56">
        <v>36628</v>
      </c>
      <c r="O79" s="3">
        <f t="shared" si="29"/>
        <v>0</v>
      </c>
      <c r="P79" s="100"/>
      <c r="Q79" s="56">
        <v>36628</v>
      </c>
      <c r="R79" s="3">
        <f t="shared" si="30"/>
        <v>0</v>
      </c>
      <c r="S79" s="100"/>
    </row>
    <row r="80" spans="1:19" ht="30" customHeight="1">
      <c r="A80" s="185"/>
      <c r="B80" s="7" t="s">
        <v>62</v>
      </c>
      <c r="C80" s="2">
        <v>11547</v>
      </c>
      <c r="D80" s="2">
        <v>11895</v>
      </c>
      <c r="E80" s="3">
        <f t="shared" si="26"/>
        <v>348</v>
      </c>
      <c r="F80" s="145" t="s">
        <v>320</v>
      </c>
      <c r="G80" s="20"/>
      <c r="H80" s="56">
        <v>10938</v>
      </c>
      <c r="I80" s="1">
        <f t="shared" si="27"/>
        <v>-957</v>
      </c>
      <c r="J80" s="66" t="s">
        <v>456</v>
      </c>
      <c r="K80" s="72">
        <v>10938</v>
      </c>
      <c r="L80" s="85">
        <f t="shared" si="28"/>
        <v>0</v>
      </c>
      <c r="M80" s="78"/>
      <c r="N80" s="56">
        <v>10938</v>
      </c>
      <c r="O80" s="3">
        <f t="shared" si="29"/>
        <v>0</v>
      </c>
      <c r="P80" s="100"/>
      <c r="Q80" s="56">
        <v>10938</v>
      </c>
      <c r="R80" s="3">
        <f t="shared" si="30"/>
        <v>0</v>
      </c>
      <c r="S80" s="100"/>
    </row>
    <row r="81" spans="1:19" ht="30" customHeight="1">
      <c r="A81" s="185"/>
      <c r="B81" s="7" t="s">
        <v>63</v>
      </c>
      <c r="C81" s="2">
        <v>13358</v>
      </c>
      <c r="D81" s="2">
        <v>13371</v>
      </c>
      <c r="E81" s="3">
        <f t="shared" si="26"/>
        <v>13</v>
      </c>
      <c r="F81" s="145" t="s">
        <v>321</v>
      </c>
      <c r="G81" s="20"/>
      <c r="H81" s="56">
        <v>13371</v>
      </c>
      <c r="I81" s="1">
        <f t="shared" si="27"/>
        <v>0</v>
      </c>
      <c r="J81" s="66"/>
      <c r="K81" s="72">
        <v>13371</v>
      </c>
      <c r="L81" s="85">
        <f t="shared" si="28"/>
        <v>0</v>
      </c>
      <c r="M81" s="78"/>
      <c r="N81" s="56">
        <v>13371</v>
      </c>
      <c r="O81" s="3">
        <f t="shared" si="29"/>
        <v>0</v>
      </c>
      <c r="P81" s="100"/>
      <c r="Q81" s="56">
        <v>13371</v>
      </c>
      <c r="R81" s="3">
        <f t="shared" si="30"/>
        <v>0</v>
      </c>
      <c r="S81" s="100"/>
    </row>
    <row r="82" spans="1:19" ht="30" customHeight="1">
      <c r="A82" s="185"/>
      <c r="B82" s="7" t="s">
        <v>64</v>
      </c>
      <c r="C82" s="2">
        <v>10661</v>
      </c>
      <c r="D82" s="2">
        <v>14451</v>
      </c>
      <c r="E82" s="51">
        <f t="shared" si="26"/>
        <v>3790</v>
      </c>
      <c r="F82" s="148" t="s">
        <v>322</v>
      </c>
      <c r="G82" s="162"/>
      <c r="H82" s="56">
        <v>14367</v>
      </c>
      <c r="I82" s="1">
        <f t="shared" si="27"/>
        <v>-84</v>
      </c>
      <c r="J82" s="66"/>
      <c r="K82" s="72">
        <v>14161</v>
      </c>
      <c r="L82" s="85">
        <f t="shared" si="28"/>
        <v>-206</v>
      </c>
      <c r="M82" s="78" t="s">
        <v>518</v>
      </c>
      <c r="N82" s="56">
        <v>14161</v>
      </c>
      <c r="O82" s="3">
        <f t="shared" si="29"/>
        <v>0</v>
      </c>
      <c r="P82" s="100"/>
      <c r="Q82" s="56">
        <v>14161</v>
      </c>
      <c r="R82" s="3">
        <f t="shared" si="30"/>
        <v>0</v>
      </c>
      <c r="S82" s="100"/>
    </row>
    <row r="83" spans="1:19" ht="30" customHeight="1">
      <c r="A83" s="185"/>
      <c r="B83" s="7" t="s">
        <v>65</v>
      </c>
      <c r="C83" s="106">
        <v>1111</v>
      </c>
      <c r="D83" s="8">
        <v>800</v>
      </c>
      <c r="E83" s="3">
        <f t="shared" si="26"/>
        <v>-311</v>
      </c>
      <c r="F83" s="151" t="s">
        <v>323</v>
      </c>
      <c r="G83" s="20"/>
      <c r="H83" s="56">
        <v>6985</v>
      </c>
      <c r="I83" s="1">
        <f t="shared" si="27"/>
        <v>6185</v>
      </c>
      <c r="J83" s="66" t="s">
        <v>464</v>
      </c>
      <c r="K83" s="72">
        <v>6985</v>
      </c>
      <c r="L83" s="85">
        <f t="shared" si="28"/>
        <v>0</v>
      </c>
      <c r="M83" s="78"/>
      <c r="N83" s="56">
        <v>6985</v>
      </c>
      <c r="O83" s="3">
        <f t="shared" si="29"/>
        <v>0</v>
      </c>
      <c r="P83" s="100"/>
      <c r="Q83" s="56">
        <v>6985</v>
      </c>
      <c r="R83" s="3">
        <f t="shared" si="30"/>
        <v>0</v>
      </c>
      <c r="S83" s="100"/>
    </row>
    <row r="84" spans="1:19" ht="30" customHeight="1">
      <c r="A84" s="185"/>
      <c r="B84" s="7" t="s">
        <v>66</v>
      </c>
      <c r="C84" s="8">
        <v>218</v>
      </c>
      <c r="D84" s="8">
        <v>144</v>
      </c>
      <c r="E84" s="3">
        <f t="shared" si="26"/>
        <v>-74</v>
      </c>
      <c r="F84" s="145" t="s">
        <v>324</v>
      </c>
      <c r="G84" s="20"/>
      <c r="H84" s="56">
        <v>144</v>
      </c>
      <c r="I84" s="1">
        <f t="shared" si="27"/>
        <v>0</v>
      </c>
      <c r="J84" s="66"/>
      <c r="K84" s="72">
        <v>144</v>
      </c>
      <c r="L84" s="85">
        <f t="shared" si="28"/>
        <v>0</v>
      </c>
      <c r="M84" s="78"/>
      <c r="N84" s="56">
        <v>144</v>
      </c>
      <c r="O84" s="3">
        <f t="shared" si="29"/>
        <v>0</v>
      </c>
      <c r="P84" s="100"/>
      <c r="Q84" s="56">
        <v>144</v>
      </c>
      <c r="R84" s="3">
        <f t="shared" si="30"/>
        <v>0</v>
      </c>
      <c r="S84" s="100"/>
    </row>
    <row r="85" spans="1:19" ht="30" customHeight="1">
      <c r="A85" s="185"/>
      <c r="B85" s="7" t="s">
        <v>67</v>
      </c>
      <c r="C85" s="106">
        <v>709660</v>
      </c>
      <c r="D85" s="2">
        <v>715993</v>
      </c>
      <c r="E85" s="3">
        <f t="shared" si="26"/>
        <v>6333</v>
      </c>
      <c r="F85" s="145" t="s">
        <v>325</v>
      </c>
      <c r="G85" s="20"/>
      <c r="H85" s="56">
        <v>713851</v>
      </c>
      <c r="I85" s="1">
        <f t="shared" si="27"/>
        <v>-2142</v>
      </c>
      <c r="J85" s="66" t="s">
        <v>472</v>
      </c>
      <c r="K85" s="72">
        <v>713851</v>
      </c>
      <c r="L85" s="85">
        <f t="shared" si="28"/>
        <v>0</v>
      </c>
      <c r="M85" s="78"/>
      <c r="N85" s="56">
        <v>713851</v>
      </c>
      <c r="O85" s="3">
        <f t="shared" si="29"/>
        <v>0</v>
      </c>
      <c r="P85" s="100"/>
      <c r="Q85" s="56">
        <v>713851</v>
      </c>
      <c r="R85" s="3">
        <f t="shared" si="30"/>
        <v>0</v>
      </c>
      <c r="S85" s="100"/>
    </row>
    <row r="86" spans="1:19" ht="30" customHeight="1">
      <c r="A86" s="185"/>
      <c r="B86" s="7" t="s">
        <v>241</v>
      </c>
      <c r="C86" s="106">
        <v>173266</v>
      </c>
      <c r="D86" s="2">
        <v>190427</v>
      </c>
      <c r="E86" s="3">
        <f t="shared" si="26"/>
        <v>17161</v>
      </c>
      <c r="F86" s="178" t="s">
        <v>345</v>
      </c>
      <c r="G86" s="20"/>
      <c r="H86" s="56">
        <v>182752</v>
      </c>
      <c r="I86" s="1">
        <f t="shared" si="27"/>
        <v>-7675</v>
      </c>
      <c r="J86" s="66" t="s">
        <v>463</v>
      </c>
      <c r="K86" s="72">
        <v>182752</v>
      </c>
      <c r="L86" s="85">
        <f t="shared" si="28"/>
        <v>0</v>
      </c>
      <c r="M86" s="78"/>
      <c r="N86" s="56">
        <v>213117</v>
      </c>
      <c r="O86" s="3">
        <f t="shared" si="29"/>
        <v>30365</v>
      </c>
      <c r="P86" s="100" t="s">
        <v>526</v>
      </c>
      <c r="Q86" s="56">
        <v>213252</v>
      </c>
      <c r="R86" s="3">
        <f t="shared" si="30"/>
        <v>135</v>
      </c>
      <c r="S86" s="100" t="s">
        <v>536</v>
      </c>
    </row>
    <row r="87" spans="1:19" ht="30" customHeight="1">
      <c r="A87" s="185"/>
      <c r="B87" s="7" t="s">
        <v>242</v>
      </c>
      <c r="C87" s="106">
        <v>44333</v>
      </c>
      <c r="D87" s="2">
        <v>36788</v>
      </c>
      <c r="E87" s="3">
        <f t="shared" si="26"/>
        <v>-7545</v>
      </c>
      <c r="F87" s="146" t="s">
        <v>328</v>
      </c>
      <c r="G87" s="20"/>
      <c r="H87" s="56">
        <v>36788</v>
      </c>
      <c r="I87" s="1">
        <f t="shared" si="27"/>
        <v>0</v>
      </c>
      <c r="J87" s="66"/>
      <c r="K87" s="72">
        <v>36788</v>
      </c>
      <c r="L87" s="85">
        <f t="shared" si="28"/>
        <v>0</v>
      </c>
      <c r="M87" s="78"/>
      <c r="N87" s="56">
        <v>36788</v>
      </c>
      <c r="O87" s="3">
        <f t="shared" si="29"/>
        <v>0</v>
      </c>
      <c r="P87" s="100"/>
      <c r="Q87" s="56">
        <v>40085</v>
      </c>
      <c r="R87" s="3">
        <f t="shared" si="30"/>
        <v>3297</v>
      </c>
      <c r="S87" s="100" t="s">
        <v>537</v>
      </c>
    </row>
    <row r="88" spans="1:19" ht="30" customHeight="1">
      <c r="A88" s="185"/>
      <c r="B88" s="7" t="s">
        <v>78</v>
      </c>
      <c r="C88" s="106">
        <v>9884</v>
      </c>
      <c r="D88" s="2">
        <v>9815</v>
      </c>
      <c r="E88" s="3">
        <f t="shared" si="26"/>
        <v>-69</v>
      </c>
      <c r="F88" s="145" t="s">
        <v>326</v>
      </c>
      <c r="G88" s="20"/>
      <c r="H88" s="56">
        <v>9753</v>
      </c>
      <c r="I88" s="1">
        <f t="shared" si="27"/>
        <v>-62</v>
      </c>
      <c r="J88" s="66"/>
      <c r="K88" s="72">
        <v>9530</v>
      </c>
      <c r="L88" s="85">
        <f t="shared" si="28"/>
        <v>-223</v>
      </c>
      <c r="M88" s="78" t="s">
        <v>522</v>
      </c>
      <c r="N88" s="56">
        <v>9530</v>
      </c>
      <c r="O88" s="3">
        <f t="shared" si="29"/>
        <v>0</v>
      </c>
      <c r="P88" s="100"/>
      <c r="Q88" s="56">
        <v>9530</v>
      </c>
      <c r="R88" s="3">
        <f t="shared" si="30"/>
        <v>0</v>
      </c>
      <c r="S88" s="100"/>
    </row>
    <row r="89" spans="1:19" ht="30" customHeight="1">
      <c r="A89" s="185"/>
      <c r="B89" s="7" t="s">
        <v>79</v>
      </c>
      <c r="C89" s="106">
        <v>23082</v>
      </c>
      <c r="D89" s="2">
        <v>25414</v>
      </c>
      <c r="E89" s="3">
        <f t="shared" si="26"/>
        <v>2332</v>
      </c>
      <c r="F89" s="149" t="s">
        <v>327</v>
      </c>
      <c r="G89" s="20"/>
      <c r="H89" s="56">
        <v>24915</v>
      </c>
      <c r="I89" s="1">
        <f t="shared" si="27"/>
        <v>-499</v>
      </c>
      <c r="J89" s="66" t="s">
        <v>455</v>
      </c>
      <c r="K89" s="72">
        <v>24915</v>
      </c>
      <c r="L89" s="85">
        <f t="shared" si="28"/>
        <v>0</v>
      </c>
      <c r="M89" s="78"/>
      <c r="N89" s="56">
        <v>24915</v>
      </c>
      <c r="O89" s="3">
        <f t="shared" si="29"/>
        <v>0</v>
      </c>
      <c r="P89" s="100"/>
      <c r="Q89" s="56">
        <v>24644</v>
      </c>
      <c r="R89" s="3">
        <f t="shared" si="30"/>
        <v>-271</v>
      </c>
      <c r="S89" s="100" t="s">
        <v>538</v>
      </c>
    </row>
    <row r="90" spans="1:19" ht="30" customHeight="1">
      <c r="A90" s="185"/>
      <c r="B90" s="32" t="s">
        <v>257</v>
      </c>
      <c r="C90" s="33">
        <f>SUM(C79:C89)</f>
        <v>1033411</v>
      </c>
      <c r="D90" s="33">
        <f>SUM(D79:D89)</f>
        <v>1055726</v>
      </c>
      <c r="E90" s="34">
        <f t="shared" si="26"/>
        <v>22315</v>
      </c>
      <c r="F90" s="147"/>
      <c r="G90" s="35"/>
      <c r="H90" s="61">
        <f>SUM(H79:H89)</f>
        <v>1056292</v>
      </c>
      <c r="I90" s="36">
        <f t="shared" si="27"/>
        <v>566</v>
      </c>
      <c r="J90" s="67"/>
      <c r="K90" s="73">
        <f>SUM(K79:K89)</f>
        <v>1050063</v>
      </c>
      <c r="L90" s="86">
        <f t="shared" si="28"/>
        <v>-6229</v>
      </c>
      <c r="M90" s="79"/>
      <c r="N90" s="48">
        <f>SUM(N79:N89)</f>
        <v>1080428</v>
      </c>
      <c r="O90" s="34">
        <f t="shared" si="29"/>
        <v>30365</v>
      </c>
      <c r="P90" s="101"/>
      <c r="Q90" s="48">
        <f>SUM(Q79:Q89)</f>
        <v>1083589</v>
      </c>
      <c r="R90" s="34">
        <f t="shared" si="30"/>
        <v>3161</v>
      </c>
      <c r="S90" s="101"/>
    </row>
    <row r="91" spans="1:19" ht="30" customHeight="1">
      <c r="A91" s="185"/>
      <c r="B91" s="7" t="s">
        <v>259</v>
      </c>
      <c r="C91" s="2">
        <v>1286460</v>
      </c>
      <c r="D91" s="2">
        <v>1685253</v>
      </c>
      <c r="E91" s="3">
        <f t="shared" si="26"/>
        <v>398793</v>
      </c>
      <c r="F91" s="148" t="s">
        <v>329</v>
      </c>
      <c r="G91" s="20"/>
      <c r="H91" s="56">
        <v>1667787</v>
      </c>
      <c r="I91" s="1">
        <f t="shared" si="27"/>
        <v>-17466</v>
      </c>
      <c r="J91" s="66" t="s">
        <v>456</v>
      </c>
      <c r="K91" s="72">
        <v>1667787</v>
      </c>
      <c r="L91" s="85">
        <f t="shared" si="28"/>
        <v>0</v>
      </c>
      <c r="M91" s="78"/>
      <c r="N91" s="56">
        <v>1667787</v>
      </c>
      <c r="O91" s="3">
        <f t="shared" si="29"/>
        <v>0</v>
      </c>
      <c r="P91" s="100"/>
      <c r="Q91" s="56">
        <v>1752284</v>
      </c>
      <c r="R91" s="3">
        <f t="shared" si="30"/>
        <v>84497</v>
      </c>
      <c r="S91" s="100" t="s">
        <v>547</v>
      </c>
    </row>
    <row r="92" spans="1:19" ht="30" customHeight="1">
      <c r="A92" s="185"/>
      <c r="B92" s="32" t="s">
        <v>258</v>
      </c>
      <c r="C92" s="33">
        <f>SUM(C91)</f>
        <v>1286460</v>
      </c>
      <c r="D92" s="33">
        <f>SUM(D91)</f>
        <v>1685253</v>
      </c>
      <c r="E92" s="34">
        <f t="shared" ref="E92" si="31">D92-C92</f>
        <v>398793</v>
      </c>
      <c r="F92" s="147"/>
      <c r="G92" s="35"/>
      <c r="H92" s="48">
        <f>SUM(H91)</f>
        <v>1667787</v>
      </c>
      <c r="I92" s="36">
        <f t="shared" ref="I92" si="32">H92-D92</f>
        <v>-17466</v>
      </c>
      <c r="J92" s="67"/>
      <c r="K92" s="73">
        <f>SUM(K91)</f>
        <v>1667787</v>
      </c>
      <c r="L92" s="86">
        <f t="shared" ref="L92" si="33">K92-H92</f>
        <v>0</v>
      </c>
      <c r="M92" s="79"/>
      <c r="N92" s="48">
        <f>SUM(N91)</f>
        <v>1667787</v>
      </c>
      <c r="O92" s="34">
        <f t="shared" ref="O92" si="34">N92-K92</f>
        <v>0</v>
      </c>
      <c r="P92" s="101"/>
      <c r="Q92" s="48">
        <f>SUM(Q91)</f>
        <v>1752284</v>
      </c>
      <c r="R92" s="34">
        <f t="shared" ref="R92" si="35">Q92-N92</f>
        <v>84497</v>
      </c>
      <c r="S92" s="101"/>
    </row>
    <row r="93" spans="1:19" ht="30" customHeight="1">
      <c r="A93" s="185"/>
      <c r="B93" s="7" t="s">
        <v>68</v>
      </c>
      <c r="C93" s="2">
        <v>181796</v>
      </c>
      <c r="D93" s="2">
        <v>183993</v>
      </c>
      <c r="E93" s="3">
        <f t="shared" si="26"/>
        <v>2197</v>
      </c>
      <c r="F93" s="148" t="s">
        <v>298</v>
      </c>
      <c r="G93" s="20"/>
      <c r="H93" s="56">
        <v>183212</v>
      </c>
      <c r="I93" s="1">
        <f t="shared" si="27"/>
        <v>-781</v>
      </c>
      <c r="J93" s="66" t="s">
        <v>456</v>
      </c>
      <c r="K93" s="72">
        <v>183212</v>
      </c>
      <c r="L93" s="85">
        <f t="shared" si="28"/>
        <v>0</v>
      </c>
      <c r="M93" s="78"/>
      <c r="N93" s="56">
        <v>183212</v>
      </c>
      <c r="O93" s="3">
        <f t="shared" si="29"/>
        <v>0</v>
      </c>
      <c r="P93" s="100"/>
      <c r="Q93" s="56">
        <v>183212</v>
      </c>
      <c r="R93" s="3">
        <f t="shared" si="30"/>
        <v>0</v>
      </c>
      <c r="S93" s="100"/>
    </row>
    <row r="94" spans="1:19" ht="30" customHeight="1">
      <c r="A94" s="185"/>
      <c r="B94" s="7" t="s">
        <v>69</v>
      </c>
      <c r="C94" s="2">
        <v>1666541</v>
      </c>
      <c r="D94" s="106">
        <v>1695188</v>
      </c>
      <c r="E94" s="3">
        <f t="shared" si="26"/>
        <v>28647</v>
      </c>
      <c r="F94" s="145" t="s">
        <v>299</v>
      </c>
      <c r="G94" s="20"/>
      <c r="H94" s="56">
        <v>1662724</v>
      </c>
      <c r="I94" s="1">
        <f t="shared" si="27"/>
        <v>-32464</v>
      </c>
      <c r="J94" s="66" t="s">
        <v>473</v>
      </c>
      <c r="K94" s="72">
        <v>1662724</v>
      </c>
      <c r="L94" s="85">
        <f t="shared" si="28"/>
        <v>0</v>
      </c>
      <c r="M94" s="78"/>
      <c r="N94" s="56">
        <v>1662724</v>
      </c>
      <c r="O94" s="3">
        <f t="shared" si="29"/>
        <v>0</v>
      </c>
      <c r="P94" s="100"/>
      <c r="Q94" s="56">
        <v>1662724</v>
      </c>
      <c r="R94" s="3">
        <f t="shared" si="30"/>
        <v>0</v>
      </c>
      <c r="S94" s="100"/>
    </row>
    <row r="95" spans="1:19" ht="44.25" customHeight="1">
      <c r="A95" s="185"/>
      <c r="B95" s="7" t="s">
        <v>77</v>
      </c>
      <c r="C95" s="2">
        <v>11252</v>
      </c>
      <c r="D95" s="2">
        <v>11157</v>
      </c>
      <c r="E95" s="3">
        <f t="shared" si="26"/>
        <v>-95</v>
      </c>
      <c r="F95" s="145" t="s">
        <v>307</v>
      </c>
      <c r="G95" s="20"/>
      <c r="H95" s="56">
        <v>11157</v>
      </c>
      <c r="I95" s="1">
        <f t="shared" si="27"/>
        <v>0</v>
      </c>
      <c r="J95" s="66"/>
      <c r="K95" s="72">
        <v>11157</v>
      </c>
      <c r="L95" s="85">
        <f t="shared" si="28"/>
        <v>0</v>
      </c>
      <c r="M95" s="78"/>
      <c r="N95" s="56">
        <v>11157</v>
      </c>
      <c r="O95" s="3">
        <f t="shared" si="29"/>
        <v>0</v>
      </c>
      <c r="P95" s="100"/>
      <c r="Q95" s="56">
        <v>11157</v>
      </c>
      <c r="R95" s="3">
        <f t="shared" si="30"/>
        <v>0</v>
      </c>
      <c r="S95" s="100"/>
    </row>
    <row r="96" spans="1:19" ht="34.5" customHeight="1">
      <c r="A96" s="185"/>
      <c r="B96" s="7" t="s">
        <v>248</v>
      </c>
      <c r="C96" s="2">
        <v>113245</v>
      </c>
      <c r="D96" s="2">
        <v>105472</v>
      </c>
      <c r="E96" s="3">
        <f t="shared" si="26"/>
        <v>-7773</v>
      </c>
      <c r="F96" s="152" t="s">
        <v>308</v>
      </c>
      <c r="G96" s="20"/>
      <c r="H96" s="56">
        <v>120025</v>
      </c>
      <c r="I96" s="1">
        <f t="shared" si="27"/>
        <v>14553</v>
      </c>
      <c r="J96" s="66" t="s">
        <v>474</v>
      </c>
      <c r="K96" s="72">
        <v>120001</v>
      </c>
      <c r="L96" s="85">
        <f t="shared" si="28"/>
        <v>-24</v>
      </c>
      <c r="M96" s="78"/>
      <c r="N96" s="56">
        <v>120001</v>
      </c>
      <c r="O96" s="3">
        <f t="shared" si="29"/>
        <v>0</v>
      </c>
      <c r="P96" s="100"/>
      <c r="Q96" s="56">
        <v>120001</v>
      </c>
      <c r="R96" s="3">
        <f t="shared" si="30"/>
        <v>0</v>
      </c>
      <c r="S96" s="100"/>
    </row>
    <row r="97" spans="1:19" ht="30" customHeight="1">
      <c r="A97" s="185"/>
      <c r="B97" s="7" t="s">
        <v>249</v>
      </c>
      <c r="C97" s="2">
        <v>140361</v>
      </c>
      <c r="D97" s="106">
        <v>141290</v>
      </c>
      <c r="E97" s="3">
        <f t="shared" si="26"/>
        <v>929</v>
      </c>
      <c r="F97" s="177" t="s">
        <v>309</v>
      </c>
      <c r="G97" s="20"/>
      <c r="H97" s="56">
        <v>141290</v>
      </c>
      <c r="I97" s="1">
        <f t="shared" si="27"/>
        <v>0</v>
      </c>
      <c r="J97" s="66"/>
      <c r="K97" s="72">
        <v>141290</v>
      </c>
      <c r="L97" s="85">
        <f t="shared" si="28"/>
        <v>0</v>
      </c>
      <c r="M97" s="78"/>
      <c r="N97" s="56">
        <v>141290</v>
      </c>
      <c r="O97" s="3">
        <f t="shared" si="29"/>
        <v>0</v>
      </c>
      <c r="P97" s="100"/>
      <c r="Q97" s="56">
        <v>141290</v>
      </c>
      <c r="R97" s="3">
        <f t="shared" si="30"/>
        <v>0</v>
      </c>
      <c r="S97" s="100"/>
    </row>
    <row r="98" spans="1:19" ht="30" customHeight="1">
      <c r="A98" s="185"/>
      <c r="B98" s="32" t="s">
        <v>260</v>
      </c>
      <c r="C98" s="33">
        <f>SUM(C93:C97)</f>
        <v>2113195</v>
      </c>
      <c r="D98" s="33">
        <f>SUM(D93:D97)</f>
        <v>2137100</v>
      </c>
      <c r="E98" s="34">
        <f t="shared" si="26"/>
        <v>23905</v>
      </c>
      <c r="F98" s="147"/>
      <c r="G98" s="35"/>
      <c r="H98" s="48">
        <f>SUM(H93:H97)</f>
        <v>2118408</v>
      </c>
      <c r="I98" s="36">
        <f t="shared" si="27"/>
        <v>-18692</v>
      </c>
      <c r="J98" s="67"/>
      <c r="K98" s="73">
        <f>SUM(K93:K97)</f>
        <v>2118384</v>
      </c>
      <c r="L98" s="86">
        <f t="shared" si="28"/>
        <v>-24</v>
      </c>
      <c r="M98" s="79"/>
      <c r="N98" s="48">
        <f>SUM(N93:N97)</f>
        <v>2118384</v>
      </c>
      <c r="O98" s="34">
        <f t="shared" si="29"/>
        <v>0</v>
      </c>
      <c r="P98" s="101"/>
      <c r="Q98" s="48">
        <f>SUM(Q93:Q97)</f>
        <v>2118384</v>
      </c>
      <c r="R98" s="34">
        <f t="shared" si="30"/>
        <v>0</v>
      </c>
      <c r="S98" s="101"/>
    </row>
    <row r="99" spans="1:19" ht="30" customHeight="1">
      <c r="A99" s="185"/>
      <c r="B99" s="7" t="s">
        <v>70</v>
      </c>
      <c r="C99" s="2">
        <v>754898</v>
      </c>
      <c r="D99" s="2">
        <v>754898</v>
      </c>
      <c r="E99" s="3">
        <f t="shared" si="26"/>
        <v>0</v>
      </c>
      <c r="F99" s="148" t="s">
        <v>330</v>
      </c>
      <c r="G99" s="20"/>
      <c r="H99" s="56">
        <v>697489</v>
      </c>
      <c r="I99" s="1">
        <f t="shared" si="27"/>
        <v>-57409</v>
      </c>
      <c r="J99" s="66" t="s">
        <v>472</v>
      </c>
      <c r="K99" s="56">
        <v>697489</v>
      </c>
      <c r="L99" s="85">
        <f t="shared" si="28"/>
        <v>0</v>
      </c>
      <c r="M99" s="78"/>
      <c r="N99" s="56">
        <v>697489</v>
      </c>
      <c r="O99" s="3">
        <f t="shared" si="29"/>
        <v>0</v>
      </c>
      <c r="P99" s="100"/>
      <c r="Q99" s="56">
        <v>687962</v>
      </c>
      <c r="R99" s="3">
        <f t="shared" si="30"/>
        <v>-9527</v>
      </c>
      <c r="S99" s="100" t="s">
        <v>539</v>
      </c>
    </row>
    <row r="100" spans="1:19" ht="30" customHeight="1">
      <c r="A100" s="185"/>
      <c r="B100" s="7" t="s">
        <v>71</v>
      </c>
      <c r="C100" s="2">
        <v>713025</v>
      </c>
      <c r="D100" s="2">
        <v>729152</v>
      </c>
      <c r="E100" s="3">
        <f t="shared" si="26"/>
        <v>16127</v>
      </c>
      <c r="F100" s="145" t="s">
        <v>331</v>
      </c>
      <c r="G100" s="20"/>
      <c r="H100" s="56">
        <v>716184</v>
      </c>
      <c r="I100" s="1">
        <f t="shared" si="27"/>
        <v>-12968</v>
      </c>
      <c r="J100" s="66" t="s">
        <v>475</v>
      </c>
      <c r="K100" s="56">
        <v>716184</v>
      </c>
      <c r="L100" s="85">
        <f t="shared" si="28"/>
        <v>0</v>
      </c>
      <c r="M100" s="78"/>
      <c r="N100" s="56">
        <v>716184</v>
      </c>
      <c r="O100" s="3">
        <f t="shared" si="29"/>
        <v>0</v>
      </c>
      <c r="P100" s="100"/>
      <c r="Q100" s="56">
        <v>716184</v>
      </c>
      <c r="R100" s="3">
        <f t="shared" si="30"/>
        <v>0</v>
      </c>
      <c r="S100" s="100"/>
    </row>
    <row r="101" spans="1:19" ht="30" customHeight="1">
      <c r="A101" s="185"/>
      <c r="B101" s="7" t="s">
        <v>72</v>
      </c>
      <c r="C101" s="8">
        <v>103</v>
      </c>
      <c r="D101" s="8">
        <v>147</v>
      </c>
      <c r="E101" s="3">
        <f t="shared" si="26"/>
        <v>44</v>
      </c>
      <c r="F101" s="145" t="s">
        <v>332</v>
      </c>
      <c r="G101" s="20"/>
      <c r="H101" s="56">
        <v>147</v>
      </c>
      <c r="I101" s="1">
        <f t="shared" si="27"/>
        <v>0</v>
      </c>
      <c r="J101" s="66"/>
      <c r="K101" s="56">
        <v>147</v>
      </c>
      <c r="L101" s="85">
        <f t="shared" si="28"/>
        <v>0</v>
      </c>
      <c r="M101" s="78"/>
      <c r="N101" s="56">
        <v>147</v>
      </c>
      <c r="O101" s="3">
        <f t="shared" si="29"/>
        <v>0</v>
      </c>
      <c r="P101" s="100"/>
      <c r="Q101" s="56">
        <v>147</v>
      </c>
      <c r="R101" s="3">
        <f t="shared" si="30"/>
        <v>0</v>
      </c>
      <c r="S101" s="100"/>
    </row>
    <row r="102" spans="1:19" ht="30" customHeight="1">
      <c r="A102" s="185"/>
      <c r="B102" s="7" t="s">
        <v>73</v>
      </c>
      <c r="C102" s="2">
        <v>767993</v>
      </c>
      <c r="D102" s="2">
        <v>805512</v>
      </c>
      <c r="E102" s="3">
        <f t="shared" si="26"/>
        <v>37519</v>
      </c>
      <c r="F102" s="145" t="s">
        <v>333</v>
      </c>
      <c r="G102" s="20"/>
      <c r="H102" s="56">
        <v>784650</v>
      </c>
      <c r="I102" s="1">
        <f t="shared" si="27"/>
        <v>-20862</v>
      </c>
      <c r="J102" s="66" t="s">
        <v>476</v>
      </c>
      <c r="K102" s="56">
        <v>784650</v>
      </c>
      <c r="L102" s="85">
        <f t="shared" si="28"/>
        <v>0</v>
      </c>
      <c r="M102" s="78"/>
      <c r="N102" s="56">
        <v>784650</v>
      </c>
      <c r="O102" s="3">
        <f t="shared" si="29"/>
        <v>0</v>
      </c>
      <c r="P102" s="100"/>
      <c r="Q102" s="56">
        <v>784650</v>
      </c>
      <c r="R102" s="3">
        <f t="shared" si="30"/>
        <v>0</v>
      </c>
      <c r="S102" s="100"/>
    </row>
    <row r="103" spans="1:19" ht="30" customHeight="1">
      <c r="A103" s="185"/>
      <c r="B103" s="7" t="s">
        <v>74</v>
      </c>
      <c r="C103" s="2">
        <v>1802</v>
      </c>
      <c r="D103" s="2">
        <v>1165</v>
      </c>
      <c r="E103" s="3">
        <f t="shared" si="26"/>
        <v>-637</v>
      </c>
      <c r="F103" s="145" t="s">
        <v>334</v>
      </c>
      <c r="G103" s="20"/>
      <c r="H103" s="56">
        <v>1165</v>
      </c>
      <c r="I103" s="1">
        <f t="shared" si="27"/>
        <v>0</v>
      </c>
      <c r="J103" s="66"/>
      <c r="K103" s="56">
        <v>1165</v>
      </c>
      <c r="L103" s="85">
        <f t="shared" si="28"/>
        <v>0</v>
      </c>
      <c r="M103" s="78"/>
      <c r="N103" s="56">
        <v>1165</v>
      </c>
      <c r="O103" s="3">
        <f t="shared" si="29"/>
        <v>0</v>
      </c>
      <c r="P103" s="100"/>
      <c r="Q103" s="56">
        <v>1165</v>
      </c>
      <c r="R103" s="3">
        <f t="shared" si="30"/>
        <v>0</v>
      </c>
      <c r="S103" s="100"/>
    </row>
    <row r="104" spans="1:19" ht="30" customHeight="1">
      <c r="A104" s="185"/>
      <c r="B104" s="7" t="s">
        <v>75</v>
      </c>
      <c r="C104" s="8">
        <v>275</v>
      </c>
      <c r="D104" s="8">
        <v>394</v>
      </c>
      <c r="E104" s="3">
        <f t="shared" si="26"/>
        <v>119</v>
      </c>
      <c r="F104" s="145" t="s">
        <v>335</v>
      </c>
      <c r="G104" s="20"/>
      <c r="H104" s="56">
        <v>397</v>
      </c>
      <c r="I104" s="1">
        <f t="shared" si="27"/>
        <v>3</v>
      </c>
      <c r="J104" s="66"/>
      <c r="K104" s="56">
        <v>397</v>
      </c>
      <c r="L104" s="85">
        <f t="shared" si="28"/>
        <v>0</v>
      </c>
      <c r="M104" s="78"/>
      <c r="N104" s="56">
        <v>397</v>
      </c>
      <c r="O104" s="3">
        <f t="shared" si="29"/>
        <v>0</v>
      </c>
      <c r="P104" s="100"/>
      <c r="Q104" s="56">
        <v>397</v>
      </c>
      <c r="R104" s="3">
        <f t="shared" si="30"/>
        <v>0</v>
      </c>
      <c r="S104" s="100"/>
    </row>
    <row r="105" spans="1:19" ht="30" customHeight="1">
      <c r="A105" s="185"/>
      <c r="B105" s="32" t="s">
        <v>76</v>
      </c>
      <c r="C105" s="33">
        <f>SUM(C99:C104)</f>
        <v>2238096</v>
      </c>
      <c r="D105" s="33">
        <f>SUM(D99:D104)</f>
        <v>2291268</v>
      </c>
      <c r="E105" s="34">
        <f t="shared" si="26"/>
        <v>53172</v>
      </c>
      <c r="F105" s="147"/>
      <c r="G105" s="35"/>
      <c r="H105" s="48">
        <f>SUM(H99:H104)</f>
        <v>2200032</v>
      </c>
      <c r="I105" s="36">
        <f t="shared" si="27"/>
        <v>-91236</v>
      </c>
      <c r="J105" s="67"/>
      <c r="K105" s="73">
        <f>SUM(K99:K104)</f>
        <v>2200032</v>
      </c>
      <c r="L105" s="86">
        <f t="shared" si="28"/>
        <v>0</v>
      </c>
      <c r="M105" s="79"/>
      <c r="N105" s="48">
        <f>SUM(N99:N104)</f>
        <v>2200032</v>
      </c>
      <c r="O105" s="34">
        <f t="shared" si="29"/>
        <v>0</v>
      </c>
      <c r="P105" s="101"/>
      <c r="Q105" s="48">
        <f>SUM(Q99:Q104)</f>
        <v>2190505</v>
      </c>
      <c r="R105" s="34">
        <f t="shared" si="30"/>
        <v>-9527</v>
      </c>
      <c r="S105" s="101"/>
    </row>
    <row r="106" spans="1:19" ht="30" customHeight="1" thickBot="1">
      <c r="A106" s="199" t="s">
        <v>209</v>
      </c>
      <c r="B106" s="200"/>
      <c r="C106" s="27">
        <f>C78+C90+C92+C98+C105</f>
        <v>8491430</v>
      </c>
      <c r="D106" s="27">
        <f>D78+D90+D92+D98+D105</f>
        <v>9003737</v>
      </c>
      <c r="E106" s="28">
        <f t="shared" si="26"/>
        <v>512307</v>
      </c>
      <c r="F106" s="142"/>
      <c r="G106" s="29"/>
      <c r="H106" s="57">
        <f>H78+H90+H92+H98+H105</f>
        <v>8861048</v>
      </c>
      <c r="I106" s="30">
        <f t="shared" si="27"/>
        <v>-142689</v>
      </c>
      <c r="J106" s="68"/>
      <c r="K106" s="74">
        <f>K78+K90+K92+K98+K105</f>
        <v>8851702</v>
      </c>
      <c r="L106" s="87">
        <f t="shared" si="28"/>
        <v>-9346</v>
      </c>
      <c r="M106" s="80"/>
      <c r="N106" s="57">
        <f>N78+N90+N92+N98+N105</f>
        <v>8882057</v>
      </c>
      <c r="O106" s="28">
        <f t="shared" si="29"/>
        <v>30355</v>
      </c>
      <c r="P106" s="102"/>
      <c r="Q106" s="57">
        <f>Q78+Q90+Q92+Q98+Q105</f>
        <v>8959347</v>
      </c>
      <c r="R106" s="28">
        <f t="shared" si="30"/>
        <v>77290</v>
      </c>
      <c r="S106" s="102"/>
    </row>
    <row r="107" spans="1:19" ht="30" customHeight="1">
      <c r="A107" s="184" t="s">
        <v>80</v>
      </c>
      <c r="B107" s="11" t="s">
        <v>81</v>
      </c>
      <c r="C107" s="12">
        <v>15154</v>
      </c>
      <c r="D107" s="12">
        <v>22455</v>
      </c>
      <c r="E107" s="13">
        <f t="shared" si="26"/>
        <v>7301</v>
      </c>
      <c r="F107" s="139" t="s">
        <v>424</v>
      </c>
      <c r="G107" s="19"/>
      <c r="H107" s="55">
        <v>22150</v>
      </c>
      <c r="I107" s="14">
        <f t="shared" si="27"/>
        <v>-305</v>
      </c>
      <c r="J107" s="65" t="s">
        <v>477</v>
      </c>
      <c r="K107" s="55">
        <v>22150</v>
      </c>
      <c r="L107" s="84">
        <f t="shared" si="28"/>
        <v>0</v>
      </c>
      <c r="M107" s="77"/>
      <c r="N107" s="55">
        <v>22150</v>
      </c>
      <c r="O107" s="13">
        <f t="shared" si="29"/>
        <v>0</v>
      </c>
      <c r="P107" s="99"/>
      <c r="Q107" s="55">
        <v>22150</v>
      </c>
      <c r="R107" s="13">
        <f t="shared" si="30"/>
        <v>0</v>
      </c>
      <c r="S107" s="99"/>
    </row>
    <row r="108" spans="1:19" ht="30" customHeight="1">
      <c r="A108" s="185"/>
      <c r="B108" s="7" t="s">
        <v>244</v>
      </c>
      <c r="C108" s="2">
        <v>22711</v>
      </c>
      <c r="D108" s="2">
        <v>7796</v>
      </c>
      <c r="E108" s="3">
        <f t="shared" si="26"/>
        <v>-14915</v>
      </c>
      <c r="F108" s="143" t="s">
        <v>437</v>
      </c>
      <c r="G108" s="20"/>
      <c r="H108" s="56">
        <v>7793</v>
      </c>
      <c r="I108" s="1">
        <f t="shared" si="27"/>
        <v>-3</v>
      </c>
      <c r="J108" s="66"/>
      <c r="K108" s="56">
        <v>7793</v>
      </c>
      <c r="L108" s="85">
        <f t="shared" si="28"/>
        <v>0</v>
      </c>
      <c r="M108" s="78"/>
      <c r="N108" s="56">
        <v>7793</v>
      </c>
      <c r="O108" s="3">
        <f t="shared" si="29"/>
        <v>0</v>
      </c>
      <c r="P108" s="105"/>
      <c r="Q108" s="56">
        <v>7793</v>
      </c>
      <c r="R108" s="3">
        <f t="shared" si="30"/>
        <v>0</v>
      </c>
      <c r="S108" s="105"/>
    </row>
    <row r="109" spans="1:19" ht="30" customHeight="1">
      <c r="A109" s="185"/>
      <c r="B109" s="7" t="s">
        <v>230</v>
      </c>
      <c r="C109" s="2">
        <v>108589</v>
      </c>
      <c r="D109" s="2"/>
      <c r="E109" s="3">
        <f t="shared" si="26"/>
        <v>-108589</v>
      </c>
      <c r="F109" s="143"/>
      <c r="G109" s="20"/>
      <c r="H109" s="56"/>
      <c r="I109" s="1">
        <f t="shared" si="27"/>
        <v>0</v>
      </c>
      <c r="J109" s="66"/>
      <c r="K109" s="56"/>
      <c r="L109" s="85">
        <f t="shared" si="28"/>
        <v>0</v>
      </c>
      <c r="M109" s="78"/>
      <c r="N109" s="56"/>
      <c r="O109" s="3">
        <f t="shared" si="29"/>
        <v>0</v>
      </c>
      <c r="P109" s="105"/>
      <c r="Q109" s="56"/>
      <c r="R109" s="3">
        <f t="shared" si="30"/>
        <v>0</v>
      </c>
      <c r="S109" s="105"/>
    </row>
    <row r="110" spans="1:19" ht="30" customHeight="1">
      <c r="A110" s="185"/>
      <c r="B110" s="7" t="s">
        <v>261</v>
      </c>
      <c r="C110" s="2"/>
      <c r="D110" s="2">
        <v>12637</v>
      </c>
      <c r="E110" s="3">
        <f t="shared" si="26"/>
        <v>12637</v>
      </c>
      <c r="F110" s="143" t="s">
        <v>446</v>
      </c>
      <c r="G110" s="20"/>
      <c r="H110" s="56">
        <v>12628</v>
      </c>
      <c r="I110" s="1">
        <f t="shared" si="27"/>
        <v>-9</v>
      </c>
      <c r="J110" s="66"/>
      <c r="K110" s="56">
        <v>12628</v>
      </c>
      <c r="L110" s="85">
        <f t="shared" si="28"/>
        <v>0</v>
      </c>
      <c r="M110" s="78"/>
      <c r="N110" s="56">
        <v>12628</v>
      </c>
      <c r="O110" s="3">
        <f t="shared" si="29"/>
        <v>0</v>
      </c>
      <c r="P110" s="105"/>
      <c r="Q110" s="56">
        <v>12628</v>
      </c>
      <c r="R110" s="3">
        <f t="shared" si="30"/>
        <v>0</v>
      </c>
      <c r="S110" s="105"/>
    </row>
    <row r="111" spans="1:19" ht="30" customHeight="1">
      <c r="A111" s="185"/>
      <c r="B111" s="7" t="s">
        <v>243</v>
      </c>
      <c r="C111" s="2">
        <v>31012</v>
      </c>
      <c r="D111" s="2">
        <v>29906</v>
      </c>
      <c r="E111" s="3">
        <f t="shared" si="26"/>
        <v>-1106</v>
      </c>
      <c r="F111" s="143" t="s">
        <v>433</v>
      </c>
      <c r="G111" s="20"/>
      <c r="H111" s="56">
        <v>28906</v>
      </c>
      <c r="I111" s="1">
        <f t="shared" si="27"/>
        <v>-1000</v>
      </c>
      <c r="J111" s="66" t="s">
        <v>478</v>
      </c>
      <c r="K111" s="56">
        <v>28906</v>
      </c>
      <c r="L111" s="85">
        <f t="shared" si="28"/>
        <v>0</v>
      </c>
      <c r="M111" s="78"/>
      <c r="N111" s="56">
        <v>28906</v>
      </c>
      <c r="O111" s="3">
        <f t="shared" si="29"/>
        <v>0</v>
      </c>
      <c r="P111" s="100"/>
      <c r="Q111" s="56">
        <v>28906</v>
      </c>
      <c r="R111" s="3">
        <f t="shared" si="30"/>
        <v>0</v>
      </c>
      <c r="S111" s="100"/>
    </row>
    <row r="112" spans="1:19" ht="30" customHeight="1">
      <c r="A112" s="185"/>
      <c r="B112" s="7" t="s">
        <v>92</v>
      </c>
      <c r="C112" s="2">
        <v>83000</v>
      </c>
      <c r="D112" s="2">
        <v>82000</v>
      </c>
      <c r="E112" s="3">
        <f t="shared" si="26"/>
        <v>-1000</v>
      </c>
      <c r="F112" s="143" t="s">
        <v>434</v>
      </c>
      <c r="G112" s="20"/>
      <c r="H112" s="56">
        <v>72000</v>
      </c>
      <c r="I112" s="1">
        <f t="shared" si="27"/>
        <v>-10000</v>
      </c>
      <c r="J112" s="66" t="s">
        <v>479</v>
      </c>
      <c r="K112" s="56">
        <v>72000</v>
      </c>
      <c r="L112" s="85">
        <f t="shared" si="28"/>
        <v>0</v>
      </c>
      <c r="M112" s="78"/>
      <c r="N112" s="56">
        <v>72000</v>
      </c>
      <c r="O112" s="3">
        <f t="shared" si="29"/>
        <v>0</v>
      </c>
      <c r="P112" s="100"/>
      <c r="Q112" s="56">
        <v>72000</v>
      </c>
      <c r="R112" s="3">
        <f t="shared" si="30"/>
        <v>0</v>
      </c>
      <c r="S112" s="100"/>
    </row>
    <row r="113" spans="1:19" ht="30" customHeight="1">
      <c r="A113" s="185"/>
      <c r="B113" s="7" t="s">
        <v>93</v>
      </c>
      <c r="C113" s="2">
        <v>12898</v>
      </c>
      <c r="D113" s="2">
        <v>11200</v>
      </c>
      <c r="E113" s="3">
        <f t="shared" si="26"/>
        <v>-1698</v>
      </c>
      <c r="F113" s="143" t="s">
        <v>509</v>
      </c>
      <c r="G113" s="20"/>
      <c r="H113" s="56">
        <v>11200</v>
      </c>
      <c r="I113" s="1">
        <f t="shared" si="27"/>
        <v>0</v>
      </c>
      <c r="J113" s="66"/>
      <c r="K113" s="56">
        <v>11200</v>
      </c>
      <c r="L113" s="85">
        <f t="shared" si="28"/>
        <v>0</v>
      </c>
      <c r="M113" s="78"/>
      <c r="N113" s="56">
        <v>11200</v>
      </c>
      <c r="O113" s="3">
        <f t="shared" si="29"/>
        <v>0</v>
      </c>
      <c r="P113" s="100"/>
      <c r="Q113" s="56">
        <v>11200</v>
      </c>
      <c r="R113" s="3">
        <f t="shared" si="30"/>
        <v>0</v>
      </c>
      <c r="S113" s="100"/>
    </row>
    <row r="114" spans="1:19" ht="30" customHeight="1">
      <c r="A114" s="185"/>
      <c r="B114" s="7" t="s">
        <v>94</v>
      </c>
      <c r="C114" s="2">
        <v>3075</v>
      </c>
      <c r="D114" s="2">
        <v>2813</v>
      </c>
      <c r="E114" s="3">
        <f t="shared" si="26"/>
        <v>-262</v>
      </c>
      <c r="F114" s="143" t="s">
        <v>435</v>
      </c>
      <c r="G114" s="20"/>
      <c r="H114" s="56">
        <v>2813</v>
      </c>
      <c r="I114" s="1">
        <f t="shared" si="27"/>
        <v>0</v>
      </c>
      <c r="J114" s="66"/>
      <c r="K114" s="56">
        <v>2813</v>
      </c>
      <c r="L114" s="85">
        <f t="shared" si="28"/>
        <v>0</v>
      </c>
      <c r="M114" s="78"/>
      <c r="N114" s="56">
        <v>2813</v>
      </c>
      <c r="O114" s="3">
        <f t="shared" si="29"/>
        <v>0</v>
      </c>
      <c r="P114" s="100"/>
      <c r="Q114" s="56">
        <v>2153</v>
      </c>
      <c r="R114" s="3">
        <f t="shared" si="30"/>
        <v>-660</v>
      </c>
      <c r="S114" s="100" t="s">
        <v>540</v>
      </c>
    </row>
    <row r="115" spans="1:19" ht="30" customHeight="1">
      <c r="A115" s="185"/>
      <c r="B115" s="7" t="s">
        <v>95</v>
      </c>
      <c r="C115" s="106">
        <v>3174</v>
      </c>
      <c r="D115" s="106">
        <v>3181</v>
      </c>
      <c r="E115" s="3">
        <f t="shared" si="26"/>
        <v>7</v>
      </c>
      <c r="F115" s="143" t="s">
        <v>436</v>
      </c>
      <c r="G115" s="20"/>
      <c r="H115" s="56">
        <v>3181</v>
      </c>
      <c r="I115" s="1">
        <f t="shared" si="27"/>
        <v>0</v>
      </c>
      <c r="J115" s="66"/>
      <c r="K115" s="56">
        <v>3181</v>
      </c>
      <c r="L115" s="85">
        <f t="shared" si="28"/>
        <v>0</v>
      </c>
      <c r="M115" s="78"/>
      <c r="N115" s="56">
        <v>3181</v>
      </c>
      <c r="O115" s="3">
        <f t="shared" si="29"/>
        <v>0</v>
      </c>
      <c r="P115" s="100"/>
      <c r="Q115" s="56">
        <v>3181</v>
      </c>
      <c r="R115" s="3">
        <f t="shared" si="30"/>
        <v>0</v>
      </c>
      <c r="S115" s="100"/>
    </row>
    <row r="116" spans="1:19" ht="30" customHeight="1">
      <c r="A116" s="185"/>
      <c r="B116" s="32" t="s">
        <v>264</v>
      </c>
      <c r="C116" s="33">
        <f>SUM(C107:C115)</f>
        <v>279613</v>
      </c>
      <c r="D116" s="33">
        <f>SUM(D107:D115)</f>
        <v>171988</v>
      </c>
      <c r="E116" s="34">
        <f t="shared" si="26"/>
        <v>-107625</v>
      </c>
      <c r="F116" s="141"/>
      <c r="G116" s="35"/>
      <c r="H116" s="48">
        <f>SUM(H107:H115)</f>
        <v>160671</v>
      </c>
      <c r="I116" s="36">
        <f t="shared" si="27"/>
        <v>-11317</v>
      </c>
      <c r="J116" s="67"/>
      <c r="K116" s="73">
        <f>SUM(K107:K115)</f>
        <v>160671</v>
      </c>
      <c r="L116" s="86">
        <f t="shared" si="28"/>
        <v>0</v>
      </c>
      <c r="M116" s="79"/>
      <c r="N116" s="48">
        <f>SUM(N107:N115)</f>
        <v>160671</v>
      </c>
      <c r="O116" s="34">
        <f t="shared" si="29"/>
        <v>0</v>
      </c>
      <c r="P116" s="101"/>
      <c r="Q116" s="48">
        <f>SUM(Q107:Q115)</f>
        <v>160011</v>
      </c>
      <c r="R116" s="34">
        <f t="shared" si="30"/>
        <v>-660</v>
      </c>
      <c r="S116" s="101"/>
    </row>
    <row r="117" spans="1:19" ht="30" customHeight="1">
      <c r="A117" s="185"/>
      <c r="B117" s="7" t="s">
        <v>88</v>
      </c>
      <c r="C117" s="2">
        <v>50364</v>
      </c>
      <c r="D117" s="2">
        <v>117660</v>
      </c>
      <c r="E117" s="3">
        <f t="shared" si="26"/>
        <v>67296</v>
      </c>
      <c r="F117" s="140" t="s">
        <v>383</v>
      </c>
      <c r="G117" s="20"/>
      <c r="H117" s="56">
        <v>116659</v>
      </c>
      <c r="I117" s="1">
        <f t="shared" si="27"/>
        <v>-1001</v>
      </c>
      <c r="J117" s="66" t="s">
        <v>463</v>
      </c>
      <c r="K117" s="56">
        <v>116659</v>
      </c>
      <c r="L117" s="85">
        <f t="shared" si="28"/>
        <v>0</v>
      </c>
      <c r="M117" s="78"/>
      <c r="N117" s="56">
        <v>116659</v>
      </c>
      <c r="O117" s="3">
        <f t="shared" si="29"/>
        <v>0</v>
      </c>
      <c r="P117" s="100"/>
      <c r="Q117" s="56">
        <v>116659</v>
      </c>
      <c r="R117" s="3">
        <f t="shared" si="30"/>
        <v>0</v>
      </c>
      <c r="S117" s="100"/>
    </row>
    <row r="118" spans="1:19" ht="30" customHeight="1">
      <c r="A118" s="185"/>
      <c r="B118" s="7" t="s">
        <v>89</v>
      </c>
      <c r="C118" s="2">
        <v>1800</v>
      </c>
      <c r="D118" s="2">
        <v>1814</v>
      </c>
      <c r="E118" s="3">
        <f t="shared" si="26"/>
        <v>14</v>
      </c>
      <c r="F118" s="140" t="s">
        <v>384</v>
      </c>
      <c r="G118" s="20"/>
      <c r="H118" s="56">
        <v>1814</v>
      </c>
      <c r="I118" s="1">
        <f t="shared" si="27"/>
        <v>0</v>
      </c>
      <c r="J118" s="66"/>
      <c r="K118" s="56">
        <v>1814</v>
      </c>
      <c r="L118" s="85">
        <f t="shared" si="28"/>
        <v>0</v>
      </c>
      <c r="M118" s="78"/>
      <c r="N118" s="56">
        <v>1814</v>
      </c>
      <c r="O118" s="3">
        <f t="shared" si="29"/>
        <v>0</v>
      </c>
      <c r="P118" s="100"/>
      <c r="Q118" s="56">
        <v>1814</v>
      </c>
      <c r="R118" s="3">
        <f t="shared" si="30"/>
        <v>0</v>
      </c>
      <c r="S118" s="100"/>
    </row>
    <row r="119" spans="1:19" ht="30" customHeight="1">
      <c r="A119" s="185"/>
      <c r="B119" s="7" t="s">
        <v>97</v>
      </c>
      <c r="C119" s="2">
        <v>2640</v>
      </c>
      <c r="D119" s="2">
        <v>3806</v>
      </c>
      <c r="E119" s="3">
        <f t="shared" si="26"/>
        <v>1166</v>
      </c>
      <c r="F119" s="151" t="s">
        <v>385</v>
      </c>
      <c r="G119" s="20"/>
      <c r="H119" s="56">
        <v>3707</v>
      </c>
      <c r="I119" s="1">
        <f t="shared" si="27"/>
        <v>-99</v>
      </c>
      <c r="J119" s="66"/>
      <c r="K119" s="56">
        <v>3707</v>
      </c>
      <c r="L119" s="85">
        <f t="shared" si="28"/>
        <v>0</v>
      </c>
      <c r="M119" s="78"/>
      <c r="N119" s="56">
        <v>3707</v>
      </c>
      <c r="O119" s="3">
        <f t="shared" si="29"/>
        <v>0</v>
      </c>
      <c r="P119" s="100"/>
      <c r="Q119" s="56">
        <v>3707</v>
      </c>
      <c r="R119" s="3">
        <f t="shared" si="30"/>
        <v>0</v>
      </c>
      <c r="S119" s="100"/>
    </row>
    <row r="120" spans="1:19" ht="30" customHeight="1">
      <c r="A120" s="185"/>
      <c r="B120" s="7" t="s">
        <v>98</v>
      </c>
      <c r="C120" s="2">
        <v>8835</v>
      </c>
      <c r="D120" s="2">
        <v>9085</v>
      </c>
      <c r="E120" s="3">
        <f t="shared" si="26"/>
        <v>250</v>
      </c>
      <c r="F120" s="148" t="s">
        <v>386</v>
      </c>
      <c r="G120" s="20"/>
      <c r="H120" s="56">
        <v>9459</v>
      </c>
      <c r="I120" s="1">
        <f t="shared" si="27"/>
        <v>374</v>
      </c>
      <c r="J120" s="66" t="s">
        <v>480</v>
      </c>
      <c r="K120" s="56">
        <v>9459</v>
      </c>
      <c r="L120" s="85">
        <f t="shared" si="28"/>
        <v>0</v>
      </c>
      <c r="M120" s="78"/>
      <c r="N120" s="56">
        <v>9459</v>
      </c>
      <c r="O120" s="3">
        <f t="shared" si="29"/>
        <v>0</v>
      </c>
      <c r="P120" s="100"/>
      <c r="Q120" s="56">
        <v>9459</v>
      </c>
      <c r="R120" s="3">
        <f t="shared" si="30"/>
        <v>0</v>
      </c>
      <c r="S120" s="100"/>
    </row>
    <row r="121" spans="1:19" ht="30" customHeight="1">
      <c r="A121" s="185"/>
      <c r="B121" s="7" t="s">
        <v>99</v>
      </c>
      <c r="C121" s="2">
        <v>4960</v>
      </c>
      <c r="D121" s="2">
        <v>6318</v>
      </c>
      <c r="E121" s="3">
        <f t="shared" si="26"/>
        <v>1358</v>
      </c>
      <c r="F121" s="151" t="s">
        <v>387</v>
      </c>
      <c r="G121" s="20"/>
      <c r="H121" s="56">
        <v>6165</v>
      </c>
      <c r="I121" s="1">
        <f t="shared" si="27"/>
        <v>-153</v>
      </c>
      <c r="J121" s="66" t="s">
        <v>458</v>
      </c>
      <c r="K121" s="56">
        <v>6165</v>
      </c>
      <c r="L121" s="85">
        <f t="shared" si="28"/>
        <v>0</v>
      </c>
      <c r="M121" s="78"/>
      <c r="N121" s="56">
        <v>6165</v>
      </c>
      <c r="O121" s="3">
        <f t="shared" si="29"/>
        <v>0</v>
      </c>
      <c r="P121" s="100"/>
      <c r="Q121" s="56">
        <v>6165</v>
      </c>
      <c r="R121" s="3">
        <f t="shared" si="30"/>
        <v>0</v>
      </c>
      <c r="S121" s="100"/>
    </row>
    <row r="122" spans="1:19" ht="30" customHeight="1">
      <c r="A122" s="185"/>
      <c r="B122" s="7" t="s">
        <v>100</v>
      </c>
      <c r="C122" s="2">
        <v>248422</v>
      </c>
      <c r="D122" s="2">
        <v>292819</v>
      </c>
      <c r="E122" s="3">
        <f t="shared" si="26"/>
        <v>44397</v>
      </c>
      <c r="F122" s="145" t="s">
        <v>388</v>
      </c>
      <c r="G122" s="20"/>
      <c r="H122" s="56">
        <v>279108</v>
      </c>
      <c r="I122" s="1">
        <f t="shared" si="27"/>
        <v>-13711</v>
      </c>
      <c r="J122" s="66" t="s">
        <v>456</v>
      </c>
      <c r="K122" s="56">
        <v>279108</v>
      </c>
      <c r="L122" s="85">
        <f t="shared" si="28"/>
        <v>0</v>
      </c>
      <c r="M122" s="78"/>
      <c r="N122" s="56">
        <v>279108</v>
      </c>
      <c r="O122" s="3">
        <f t="shared" si="29"/>
        <v>0</v>
      </c>
      <c r="P122" s="100"/>
      <c r="Q122" s="56">
        <v>279108</v>
      </c>
      <c r="R122" s="3">
        <f t="shared" si="30"/>
        <v>0</v>
      </c>
      <c r="S122" s="100"/>
    </row>
    <row r="123" spans="1:19" ht="30" customHeight="1">
      <c r="A123" s="185"/>
      <c r="B123" s="7" t="s">
        <v>101</v>
      </c>
      <c r="C123" s="2">
        <v>22955</v>
      </c>
      <c r="D123" s="2">
        <v>141048</v>
      </c>
      <c r="E123" s="3">
        <f t="shared" si="26"/>
        <v>118093</v>
      </c>
      <c r="F123" s="145" t="s">
        <v>389</v>
      </c>
      <c r="G123" s="20"/>
      <c r="H123" s="56">
        <v>67952</v>
      </c>
      <c r="I123" s="1">
        <f t="shared" si="27"/>
        <v>-73096</v>
      </c>
      <c r="J123" s="66" t="s">
        <v>481</v>
      </c>
      <c r="K123" s="56">
        <v>67952</v>
      </c>
      <c r="L123" s="85">
        <f t="shared" si="28"/>
        <v>0</v>
      </c>
      <c r="M123" s="78"/>
      <c r="N123" s="56">
        <v>67952</v>
      </c>
      <c r="O123" s="3">
        <f t="shared" si="29"/>
        <v>0</v>
      </c>
      <c r="P123" s="100"/>
      <c r="Q123" s="56">
        <v>67952</v>
      </c>
      <c r="R123" s="3">
        <f t="shared" si="30"/>
        <v>0</v>
      </c>
      <c r="S123" s="100"/>
    </row>
    <row r="124" spans="1:19" ht="30" customHeight="1">
      <c r="A124" s="185"/>
      <c r="B124" s="7" t="s">
        <v>102</v>
      </c>
      <c r="C124" s="2">
        <v>143157</v>
      </c>
      <c r="D124" s="2">
        <v>145200</v>
      </c>
      <c r="E124" s="3">
        <f t="shared" si="26"/>
        <v>2043</v>
      </c>
      <c r="F124" s="145" t="s">
        <v>390</v>
      </c>
      <c r="G124" s="20"/>
      <c r="H124" s="56">
        <v>143700</v>
      </c>
      <c r="I124" s="1">
        <f t="shared" si="27"/>
        <v>-1500</v>
      </c>
      <c r="J124" s="66" t="s">
        <v>482</v>
      </c>
      <c r="K124" s="56">
        <v>143700</v>
      </c>
      <c r="L124" s="85">
        <f t="shared" si="28"/>
        <v>0</v>
      </c>
      <c r="M124" s="78"/>
      <c r="N124" s="56">
        <v>143700</v>
      </c>
      <c r="O124" s="3">
        <f t="shared" si="29"/>
        <v>0</v>
      </c>
      <c r="P124" s="100"/>
      <c r="Q124" s="56">
        <v>143700</v>
      </c>
      <c r="R124" s="3">
        <f t="shared" si="30"/>
        <v>0</v>
      </c>
      <c r="S124" s="100"/>
    </row>
    <row r="125" spans="1:19" ht="30" customHeight="1">
      <c r="A125" s="185"/>
      <c r="B125" s="7" t="s">
        <v>103</v>
      </c>
      <c r="C125" s="8">
        <v>100</v>
      </c>
      <c r="D125" s="8">
        <v>100</v>
      </c>
      <c r="E125" s="3">
        <f t="shared" si="26"/>
        <v>0</v>
      </c>
      <c r="F125" s="145" t="s">
        <v>391</v>
      </c>
      <c r="G125" s="20"/>
      <c r="H125" s="56">
        <v>100</v>
      </c>
      <c r="I125" s="1">
        <f t="shared" si="27"/>
        <v>0</v>
      </c>
      <c r="J125" s="66"/>
      <c r="K125" s="56">
        <v>100</v>
      </c>
      <c r="L125" s="85">
        <f t="shared" si="28"/>
        <v>0</v>
      </c>
      <c r="M125" s="78"/>
      <c r="N125" s="56">
        <v>100</v>
      </c>
      <c r="O125" s="3">
        <f t="shared" si="29"/>
        <v>0</v>
      </c>
      <c r="P125" s="100"/>
      <c r="Q125" s="56">
        <v>100</v>
      </c>
      <c r="R125" s="3">
        <f t="shared" si="30"/>
        <v>0</v>
      </c>
      <c r="S125" s="100"/>
    </row>
    <row r="126" spans="1:19" ht="30" customHeight="1">
      <c r="A126" s="185"/>
      <c r="B126" s="7" t="s">
        <v>104</v>
      </c>
      <c r="C126" s="2">
        <v>19000</v>
      </c>
      <c r="D126" s="2">
        <v>19950</v>
      </c>
      <c r="E126" s="3">
        <f t="shared" si="26"/>
        <v>950</v>
      </c>
      <c r="F126" s="145" t="s">
        <v>392</v>
      </c>
      <c r="G126" s="20"/>
      <c r="H126" s="56">
        <v>19950</v>
      </c>
      <c r="I126" s="1">
        <f t="shared" si="27"/>
        <v>0</v>
      </c>
      <c r="J126" s="66"/>
      <c r="K126" s="56">
        <v>19950</v>
      </c>
      <c r="L126" s="85">
        <f t="shared" si="28"/>
        <v>0</v>
      </c>
      <c r="M126" s="78"/>
      <c r="N126" s="56">
        <v>19950</v>
      </c>
      <c r="O126" s="3">
        <f t="shared" si="29"/>
        <v>0</v>
      </c>
      <c r="P126" s="100"/>
      <c r="Q126" s="56">
        <v>19950</v>
      </c>
      <c r="R126" s="3">
        <f t="shared" si="30"/>
        <v>0</v>
      </c>
      <c r="S126" s="100"/>
    </row>
    <row r="127" spans="1:19" ht="30" customHeight="1">
      <c r="A127" s="185"/>
      <c r="B127" s="7" t="s">
        <v>105</v>
      </c>
      <c r="C127" s="2">
        <v>3000</v>
      </c>
      <c r="D127" s="2">
        <v>3150</v>
      </c>
      <c r="E127" s="3">
        <f t="shared" si="26"/>
        <v>150</v>
      </c>
      <c r="F127" s="145" t="s">
        <v>393</v>
      </c>
      <c r="G127" s="20"/>
      <c r="H127" s="56">
        <v>3150</v>
      </c>
      <c r="I127" s="1">
        <f t="shared" si="27"/>
        <v>0</v>
      </c>
      <c r="J127" s="66"/>
      <c r="K127" s="56">
        <v>3150</v>
      </c>
      <c r="L127" s="85">
        <f t="shared" si="28"/>
        <v>0</v>
      </c>
      <c r="M127" s="78"/>
      <c r="N127" s="56">
        <v>3150</v>
      </c>
      <c r="O127" s="3">
        <f t="shared" si="29"/>
        <v>0</v>
      </c>
      <c r="P127" s="100"/>
      <c r="Q127" s="56">
        <v>3150</v>
      </c>
      <c r="R127" s="3">
        <f t="shared" si="30"/>
        <v>0</v>
      </c>
      <c r="S127" s="100"/>
    </row>
    <row r="128" spans="1:19" ht="30" customHeight="1">
      <c r="A128" s="185"/>
      <c r="B128" s="7" t="s">
        <v>106</v>
      </c>
      <c r="C128" s="2">
        <v>36476</v>
      </c>
      <c r="D128" s="2">
        <v>80643</v>
      </c>
      <c r="E128" s="3">
        <f t="shared" si="26"/>
        <v>44167</v>
      </c>
      <c r="F128" s="145" t="s">
        <v>394</v>
      </c>
      <c r="G128" s="20"/>
      <c r="H128" s="56">
        <v>73143</v>
      </c>
      <c r="I128" s="1">
        <f t="shared" si="27"/>
        <v>-7500</v>
      </c>
      <c r="J128" s="66" t="s">
        <v>483</v>
      </c>
      <c r="K128" s="56">
        <v>73143</v>
      </c>
      <c r="L128" s="85">
        <f t="shared" si="28"/>
        <v>0</v>
      </c>
      <c r="M128" s="78"/>
      <c r="N128" s="56">
        <v>73143</v>
      </c>
      <c r="O128" s="3">
        <f t="shared" si="29"/>
        <v>0</v>
      </c>
      <c r="P128" s="100"/>
      <c r="Q128" s="56">
        <v>73143</v>
      </c>
      <c r="R128" s="3">
        <f t="shared" si="30"/>
        <v>0</v>
      </c>
      <c r="S128" s="100"/>
    </row>
    <row r="129" spans="1:19" ht="30" customHeight="1">
      <c r="A129" s="185"/>
      <c r="B129" s="7" t="s">
        <v>107</v>
      </c>
      <c r="C129" s="8">
        <v>1033</v>
      </c>
      <c r="D129" s="106">
        <v>1064</v>
      </c>
      <c r="E129" s="3">
        <f t="shared" ref="E129:E196" si="36">D129-C129</f>
        <v>31</v>
      </c>
      <c r="F129" s="145" t="s">
        <v>395</v>
      </c>
      <c r="G129" s="20"/>
      <c r="H129" s="56">
        <v>835</v>
      </c>
      <c r="I129" s="1">
        <f t="shared" ref="I129:I195" si="37">H129-D129</f>
        <v>-229</v>
      </c>
      <c r="J129" s="66" t="s">
        <v>484</v>
      </c>
      <c r="K129" s="56">
        <v>835</v>
      </c>
      <c r="L129" s="85">
        <f t="shared" si="28"/>
        <v>0</v>
      </c>
      <c r="M129" s="78"/>
      <c r="N129" s="56">
        <v>835</v>
      </c>
      <c r="O129" s="3">
        <f t="shared" si="29"/>
        <v>0</v>
      </c>
      <c r="P129" s="100"/>
      <c r="Q129" s="56">
        <v>835</v>
      </c>
      <c r="R129" s="3">
        <f t="shared" si="30"/>
        <v>0</v>
      </c>
      <c r="S129" s="100"/>
    </row>
    <row r="130" spans="1:19" ht="30" customHeight="1">
      <c r="A130" s="185"/>
      <c r="B130" s="7" t="s">
        <v>108</v>
      </c>
      <c r="C130" s="2">
        <v>18163</v>
      </c>
      <c r="D130" s="2">
        <v>19072</v>
      </c>
      <c r="E130" s="3">
        <f t="shared" si="36"/>
        <v>909</v>
      </c>
      <c r="F130" s="145" t="s">
        <v>396</v>
      </c>
      <c r="G130" s="20"/>
      <c r="H130" s="56">
        <v>19072</v>
      </c>
      <c r="I130" s="1">
        <f t="shared" si="37"/>
        <v>0</v>
      </c>
      <c r="J130" s="66"/>
      <c r="K130" s="56">
        <v>19072</v>
      </c>
      <c r="L130" s="85">
        <f t="shared" ref="L130:L196" si="38">K130-H130</f>
        <v>0</v>
      </c>
      <c r="M130" s="78"/>
      <c r="N130" s="56">
        <v>19072</v>
      </c>
      <c r="O130" s="3">
        <f t="shared" si="29"/>
        <v>0</v>
      </c>
      <c r="P130" s="100"/>
      <c r="Q130" s="56">
        <v>19072</v>
      </c>
      <c r="R130" s="3">
        <f t="shared" si="30"/>
        <v>0</v>
      </c>
      <c r="S130" s="100"/>
    </row>
    <row r="131" spans="1:19" ht="30" customHeight="1">
      <c r="A131" s="185"/>
      <c r="B131" s="7" t="s">
        <v>109</v>
      </c>
      <c r="C131" s="8">
        <v>660</v>
      </c>
      <c r="D131" s="8">
        <v>660</v>
      </c>
      <c r="E131" s="3">
        <f t="shared" si="36"/>
        <v>0</v>
      </c>
      <c r="F131" s="145" t="s">
        <v>397</v>
      </c>
      <c r="G131" s="20"/>
      <c r="H131" s="56">
        <v>660</v>
      </c>
      <c r="I131" s="1">
        <f t="shared" si="37"/>
        <v>0</v>
      </c>
      <c r="J131" s="66"/>
      <c r="K131" s="56">
        <v>660</v>
      </c>
      <c r="L131" s="85">
        <f t="shared" si="38"/>
        <v>0</v>
      </c>
      <c r="M131" s="78"/>
      <c r="N131" s="56">
        <v>660</v>
      </c>
      <c r="O131" s="3">
        <f t="shared" si="29"/>
        <v>0</v>
      </c>
      <c r="P131" s="100"/>
      <c r="Q131" s="56">
        <v>660</v>
      </c>
      <c r="R131" s="3">
        <f t="shared" si="30"/>
        <v>0</v>
      </c>
      <c r="S131" s="100"/>
    </row>
    <row r="132" spans="1:19" ht="30" customHeight="1">
      <c r="A132" s="185"/>
      <c r="B132" s="7" t="s">
        <v>96</v>
      </c>
      <c r="C132" s="8">
        <v>50</v>
      </c>
      <c r="D132" s="8">
        <v>50</v>
      </c>
      <c r="E132" s="3">
        <f t="shared" si="36"/>
        <v>0</v>
      </c>
      <c r="F132" s="140" t="s">
        <v>398</v>
      </c>
      <c r="G132" s="20"/>
      <c r="H132" s="56">
        <v>50</v>
      </c>
      <c r="I132" s="1">
        <f t="shared" si="37"/>
        <v>0</v>
      </c>
      <c r="J132" s="66"/>
      <c r="K132" s="56">
        <v>50</v>
      </c>
      <c r="L132" s="85">
        <f t="shared" si="38"/>
        <v>0</v>
      </c>
      <c r="M132" s="78"/>
      <c r="N132" s="56">
        <v>50</v>
      </c>
      <c r="O132" s="3">
        <f t="shared" si="29"/>
        <v>0</v>
      </c>
      <c r="P132" s="100"/>
      <c r="Q132" s="56">
        <v>50</v>
      </c>
      <c r="R132" s="3">
        <f t="shared" si="30"/>
        <v>0</v>
      </c>
      <c r="S132" s="100"/>
    </row>
    <row r="133" spans="1:19" ht="30" customHeight="1">
      <c r="A133" s="185"/>
      <c r="B133" s="7" t="s">
        <v>110</v>
      </c>
      <c r="C133" s="8">
        <v>50</v>
      </c>
      <c r="D133" s="8">
        <v>50</v>
      </c>
      <c r="E133" s="3">
        <f t="shared" si="36"/>
        <v>0</v>
      </c>
      <c r="F133" s="145" t="s">
        <v>399</v>
      </c>
      <c r="G133" s="20"/>
      <c r="H133" s="62">
        <v>50</v>
      </c>
      <c r="I133" s="1">
        <f t="shared" si="37"/>
        <v>0</v>
      </c>
      <c r="J133" s="66"/>
      <c r="K133" s="62">
        <v>50</v>
      </c>
      <c r="L133" s="85">
        <f t="shared" si="38"/>
        <v>0</v>
      </c>
      <c r="M133" s="78"/>
      <c r="N133" s="56">
        <v>50</v>
      </c>
      <c r="O133" s="3">
        <f t="shared" si="29"/>
        <v>0</v>
      </c>
      <c r="P133" s="100"/>
      <c r="Q133" s="56">
        <v>50</v>
      </c>
      <c r="R133" s="3">
        <f t="shared" si="30"/>
        <v>0</v>
      </c>
      <c r="S133" s="100"/>
    </row>
    <row r="134" spans="1:19" ht="30" customHeight="1">
      <c r="A134" s="185"/>
      <c r="B134" s="32" t="s">
        <v>111</v>
      </c>
      <c r="C134" s="33">
        <f>SUM(C117:C133)</f>
        <v>561665</v>
      </c>
      <c r="D134" s="33">
        <f>SUM(D117:D133)</f>
        <v>842489</v>
      </c>
      <c r="E134" s="34">
        <f t="shared" si="36"/>
        <v>280824</v>
      </c>
      <c r="F134" s="141"/>
      <c r="G134" s="35"/>
      <c r="H134" s="48">
        <f>SUM(H117:H133)</f>
        <v>745574</v>
      </c>
      <c r="I134" s="36">
        <f t="shared" si="37"/>
        <v>-96915</v>
      </c>
      <c r="J134" s="67"/>
      <c r="K134" s="73">
        <f>SUM(K117:K133)</f>
        <v>745574</v>
      </c>
      <c r="L134" s="86">
        <f t="shared" si="38"/>
        <v>0</v>
      </c>
      <c r="M134" s="79"/>
      <c r="N134" s="48">
        <f>SUM(N117:N133)</f>
        <v>745574</v>
      </c>
      <c r="O134" s="34">
        <f t="shared" ref="O134:O195" si="39">N134-K134</f>
        <v>0</v>
      </c>
      <c r="P134" s="101"/>
      <c r="Q134" s="48">
        <f>SUM(Q117:Q133)</f>
        <v>745574</v>
      </c>
      <c r="R134" s="34">
        <f t="shared" ref="R134:R195" si="40">Q134-N134</f>
        <v>0</v>
      </c>
      <c r="S134" s="101"/>
    </row>
    <row r="135" spans="1:19" ht="30" customHeight="1">
      <c r="A135" s="185"/>
      <c r="B135" s="7" t="s">
        <v>82</v>
      </c>
      <c r="C135" s="109">
        <v>7304</v>
      </c>
      <c r="D135" s="109">
        <v>8143</v>
      </c>
      <c r="E135" s="110">
        <f t="shared" si="36"/>
        <v>839</v>
      </c>
      <c r="F135" s="140" t="s">
        <v>425</v>
      </c>
      <c r="G135" s="111"/>
      <c r="H135" s="112">
        <v>6932</v>
      </c>
      <c r="I135" s="113">
        <f t="shared" si="37"/>
        <v>-1211</v>
      </c>
      <c r="J135" s="114" t="s">
        <v>467</v>
      </c>
      <c r="K135" s="115">
        <v>6932</v>
      </c>
      <c r="L135" s="85">
        <f t="shared" si="38"/>
        <v>0</v>
      </c>
      <c r="M135" s="116"/>
      <c r="N135" s="112">
        <v>6932</v>
      </c>
      <c r="O135" s="110">
        <f t="shared" si="39"/>
        <v>0</v>
      </c>
      <c r="P135" s="117"/>
      <c r="Q135" s="112">
        <v>6932</v>
      </c>
      <c r="R135" s="110">
        <f t="shared" si="40"/>
        <v>0</v>
      </c>
      <c r="S135" s="117"/>
    </row>
    <row r="136" spans="1:19" ht="30" customHeight="1">
      <c r="A136" s="185"/>
      <c r="B136" s="7" t="s">
        <v>83</v>
      </c>
      <c r="C136" s="109">
        <v>4189</v>
      </c>
      <c r="D136" s="109">
        <v>6596</v>
      </c>
      <c r="E136" s="110">
        <f t="shared" si="36"/>
        <v>2407</v>
      </c>
      <c r="F136" s="176" t="s">
        <v>426</v>
      </c>
      <c r="G136" s="111"/>
      <c r="H136" s="112">
        <v>5006</v>
      </c>
      <c r="I136" s="113">
        <f t="shared" si="37"/>
        <v>-1590</v>
      </c>
      <c r="J136" s="114" t="s">
        <v>456</v>
      </c>
      <c r="K136" s="115">
        <v>5006</v>
      </c>
      <c r="L136" s="85">
        <f t="shared" si="38"/>
        <v>0</v>
      </c>
      <c r="M136" s="116"/>
      <c r="N136" s="112">
        <v>5006</v>
      </c>
      <c r="O136" s="110">
        <f t="shared" si="39"/>
        <v>0</v>
      </c>
      <c r="P136" s="117"/>
      <c r="Q136" s="112">
        <v>5006</v>
      </c>
      <c r="R136" s="110">
        <f t="shared" si="40"/>
        <v>0</v>
      </c>
      <c r="S136" s="117"/>
    </row>
    <row r="137" spans="1:19" ht="30" customHeight="1">
      <c r="A137" s="185"/>
      <c r="B137" s="7" t="s">
        <v>84</v>
      </c>
      <c r="C137" s="109">
        <v>2869</v>
      </c>
      <c r="D137" s="109">
        <v>3144</v>
      </c>
      <c r="E137" s="110">
        <f t="shared" si="36"/>
        <v>275</v>
      </c>
      <c r="F137" s="176" t="s">
        <v>427</v>
      </c>
      <c r="G137" s="111"/>
      <c r="H137" s="112">
        <v>2857</v>
      </c>
      <c r="I137" s="113">
        <f t="shared" si="37"/>
        <v>-287</v>
      </c>
      <c r="J137" s="114" t="s">
        <v>485</v>
      </c>
      <c r="K137" s="115">
        <v>2857</v>
      </c>
      <c r="L137" s="85">
        <f t="shared" si="38"/>
        <v>0</v>
      </c>
      <c r="M137" s="116"/>
      <c r="N137" s="112">
        <v>2857</v>
      </c>
      <c r="O137" s="110">
        <f t="shared" si="39"/>
        <v>0</v>
      </c>
      <c r="P137" s="117"/>
      <c r="Q137" s="112">
        <v>2857</v>
      </c>
      <c r="R137" s="110">
        <f t="shared" si="40"/>
        <v>0</v>
      </c>
      <c r="S137" s="117"/>
    </row>
    <row r="138" spans="1:19" ht="30" customHeight="1">
      <c r="A138" s="185"/>
      <c r="B138" s="7" t="s">
        <v>85</v>
      </c>
      <c r="C138" s="109">
        <v>12683</v>
      </c>
      <c r="D138" s="109">
        <v>13446</v>
      </c>
      <c r="E138" s="110">
        <f t="shared" si="36"/>
        <v>763</v>
      </c>
      <c r="F138" s="176" t="s">
        <v>428</v>
      </c>
      <c r="G138" s="111"/>
      <c r="H138" s="112">
        <v>12280</v>
      </c>
      <c r="I138" s="113">
        <f t="shared" si="37"/>
        <v>-1166</v>
      </c>
      <c r="J138" s="114" t="s">
        <v>467</v>
      </c>
      <c r="K138" s="115">
        <v>12280</v>
      </c>
      <c r="L138" s="85">
        <f t="shared" si="38"/>
        <v>0</v>
      </c>
      <c r="M138" s="116"/>
      <c r="N138" s="112">
        <v>12280</v>
      </c>
      <c r="O138" s="110">
        <f t="shared" si="39"/>
        <v>0</v>
      </c>
      <c r="P138" s="117"/>
      <c r="Q138" s="112">
        <v>12280</v>
      </c>
      <c r="R138" s="110">
        <f t="shared" si="40"/>
        <v>0</v>
      </c>
      <c r="S138" s="117"/>
    </row>
    <row r="139" spans="1:19" ht="30" customHeight="1">
      <c r="A139" s="185"/>
      <c r="B139" s="7" t="s">
        <v>86</v>
      </c>
      <c r="C139" s="109">
        <v>143</v>
      </c>
      <c r="D139" s="109">
        <v>143</v>
      </c>
      <c r="E139" s="110">
        <f t="shared" si="36"/>
        <v>0</v>
      </c>
      <c r="F139" s="176" t="s">
        <v>429</v>
      </c>
      <c r="G139" s="111"/>
      <c r="H139" s="112">
        <v>143</v>
      </c>
      <c r="I139" s="113">
        <f t="shared" si="37"/>
        <v>0</v>
      </c>
      <c r="J139" s="114"/>
      <c r="K139" s="115">
        <v>143</v>
      </c>
      <c r="L139" s="85">
        <f t="shared" si="38"/>
        <v>0</v>
      </c>
      <c r="M139" s="116"/>
      <c r="N139" s="112">
        <v>143</v>
      </c>
      <c r="O139" s="110">
        <f t="shared" si="39"/>
        <v>0</v>
      </c>
      <c r="P139" s="117"/>
      <c r="Q139" s="112">
        <v>143</v>
      </c>
      <c r="R139" s="110">
        <f t="shared" si="40"/>
        <v>0</v>
      </c>
      <c r="S139" s="117"/>
    </row>
    <row r="140" spans="1:19" ht="30" customHeight="1">
      <c r="A140" s="185"/>
      <c r="B140" s="7" t="s">
        <v>87</v>
      </c>
      <c r="C140" s="109">
        <v>450</v>
      </c>
      <c r="D140" s="109">
        <v>450</v>
      </c>
      <c r="E140" s="110">
        <f t="shared" si="36"/>
        <v>0</v>
      </c>
      <c r="F140" s="176" t="s">
        <v>430</v>
      </c>
      <c r="G140" s="111"/>
      <c r="H140" s="112">
        <v>450</v>
      </c>
      <c r="I140" s="113">
        <f t="shared" si="37"/>
        <v>0</v>
      </c>
      <c r="J140" s="114"/>
      <c r="K140" s="115">
        <v>450</v>
      </c>
      <c r="L140" s="85">
        <f t="shared" si="38"/>
        <v>0</v>
      </c>
      <c r="M140" s="116"/>
      <c r="N140" s="112">
        <v>450</v>
      </c>
      <c r="O140" s="110">
        <f t="shared" si="39"/>
        <v>0</v>
      </c>
      <c r="P140" s="117"/>
      <c r="Q140" s="112">
        <v>450</v>
      </c>
      <c r="R140" s="110">
        <f t="shared" si="40"/>
        <v>0</v>
      </c>
      <c r="S140" s="117"/>
    </row>
    <row r="141" spans="1:19" ht="30" customHeight="1">
      <c r="A141" s="185"/>
      <c r="B141" s="7" t="s">
        <v>90</v>
      </c>
      <c r="C141" s="109">
        <v>429</v>
      </c>
      <c r="D141" s="109">
        <v>895</v>
      </c>
      <c r="E141" s="110">
        <f t="shared" si="36"/>
        <v>466</v>
      </c>
      <c r="F141" s="176" t="s">
        <v>431</v>
      </c>
      <c r="G141" s="111"/>
      <c r="H141" s="112">
        <v>848</v>
      </c>
      <c r="I141" s="113">
        <f t="shared" si="37"/>
        <v>-47</v>
      </c>
      <c r="J141" s="114"/>
      <c r="K141" s="115">
        <v>848</v>
      </c>
      <c r="L141" s="85">
        <f t="shared" si="38"/>
        <v>0</v>
      </c>
      <c r="M141" s="116"/>
      <c r="N141" s="112">
        <v>848</v>
      </c>
      <c r="O141" s="110">
        <f t="shared" si="39"/>
        <v>0</v>
      </c>
      <c r="P141" s="117"/>
      <c r="Q141" s="112">
        <v>848</v>
      </c>
      <c r="R141" s="110">
        <f t="shared" si="40"/>
        <v>0</v>
      </c>
      <c r="S141" s="117"/>
    </row>
    <row r="142" spans="1:19" ht="30" customHeight="1">
      <c r="A142" s="185"/>
      <c r="B142" s="7" t="s">
        <v>91</v>
      </c>
      <c r="C142" s="109">
        <v>20</v>
      </c>
      <c r="D142" s="109">
        <v>50</v>
      </c>
      <c r="E142" s="110">
        <f t="shared" si="36"/>
        <v>30</v>
      </c>
      <c r="F142" s="176" t="s">
        <v>432</v>
      </c>
      <c r="G142" s="111"/>
      <c r="H142" s="112">
        <v>50</v>
      </c>
      <c r="I142" s="113">
        <f t="shared" si="37"/>
        <v>0</v>
      </c>
      <c r="J142" s="114"/>
      <c r="K142" s="115">
        <v>50</v>
      </c>
      <c r="L142" s="85">
        <f t="shared" si="38"/>
        <v>0</v>
      </c>
      <c r="M142" s="116"/>
      <c r="N142" s="112">
        <v>50</v>
      </c>
      <c r="O142" s="110">
        <f t="shared" si="39"/>
        <v>0</v>
      </c>
      <c r="P142" s="117"/>
      <c r="Q142" s="112">
        <v>50</v>
      </c>
      <c r="R142" s="110">
        <f t="shared" si="40"/>
        <v>0</v>
      </c>
      <c r="S142" s="117"/>
    </row>
    <row r="143" spans="1:19" ht="30" customHeight="1">
      <c r="A143" s="185"/>
      <c r="B143" s="32" t="s">
        <v>513</v>
      </c>
      <c r="C143" s="33">
        <f>SUM(C135:C142)</f>
        <v>28087</v>
      </c>
      <c r="D143" s="33">
        <f>SUM(D135:D142)</f>
        <v>32867</v>
      </c>
      <c r="E143" s="34">
        <f t="shared" si="36"/>
        <v>4780</v>
      </c>
      <c r="F143" s="147"/>
      <c r="G143" s="35"/>
      <c r="H143" s="48">
        <f>SUM(H135:H142)</f>
        <v>28566</v>
      </c>
      <c r="I143" s="48">
        <f t="shared" si="37"/>
        <v>-4301</v>
      </c>
      <c r="J143" s="67"/>
      <c r="K143" s="73">
        <f>SUM(K135:K142)</f>
        <v>28566</v>
      </c>
      <c r="L143" s="86">
        <f t="shared" si="38"/>
        <v>0</v>
      </c>
      <c r="M143" s="79"/>
      <c r="N143" s="48">
        <f>SUM(N135:N142)</f>
        <v>28566</v>
      </c>
      <c r="O143" s="34">
        <f t="shared" si="39"/>
        <v>0</v>
      </c>
      <c r="P143" s="101"/>
      <c r="Q143" s="48">
        <f>SUM(Q135:Q142)</f>
        <v>28566</v>
      </c>
      <c r="R143" s="34">
        <f t="shared" si="40"/>
        <v>0</v>
      </c>
      <c r="S143" s="101"/>
    </row>
    <row r="144" spans="1:19" ht="30" customHeight="1">
      <c r="A144" s="185"/>
      <c r="B144" s="7" t="s">
        <v>112</v>
      </c>
      <c r="C144" s="2">
        <v>3013</v>
      </c>
      <c r="D144" s="2">
        <v>1333</v>
      </c>
      <c r="E144" s="3">
        <f t="shared" si="36"/>
        <v>-1680</v>
      </c>
      <c r="F144" s="145" t="s">
        <v>400</v>
      </c>
      <c r="G144" s="20"/>
      <c r="H144" s="56">
        <v>1283</v>
      </c>
      <c r="I144" s="1">
        <f t="shared" si="37"/>
        <v>-50</v>
      </c>
      <c r="J144" s="66"/>
      <c r="K144" s="56">
        <v>1283</v>
      </c>
      <c r="L144" s="85">
        <f t="shared" si="38"/>
        <v>0</v>
      </c>
      <c r="M144" s="78"/>
      <c r="N144" s="56">
        <v>1283</v>
      </c>
      <c r="O144" s="3">
        <f t="shared" si="39"/>
        <v>0</v>
      </c>
      <c r="P144" s="100"/>
      <c r="Q144" s="56">
        <v>1283</v>
      </c>
      <c r="R144" s="3">
        <f t="shared" si="40"/>
        <v>0</v>
      </c>
      <c r="S144" s="100"/>
    </row>
    <row r="145" spans="1:19" ht="30" customHeight="1">
      <c r="A145" s="185"/>
      <c r="B145" s="7" t="s">
        <v>246</v>
      </c>
      <c r="C145" s="2">
        <v>63996</v>
      </c>
      <c r="D145" s="2">
        <v>53700</v>
      </c>
      <c r="E145" s="3">
        <f t="shared" si="36"/>
        <v>-10296</v>
      </c>
      <c r="F145" s="152" t="s">
        <v>401</v>
      </c>
      <c r="G145" s="20"/>
      <c r="H145" s="56">
        <v>42014</v>
      </c>
      <c r="I145" s="1">
        <f t="shared" si="37"/>
        <v>-11686</v>
      </c>
      <c r="J145" s="66" t="s">
        <v>459</v>
      </c>
      <c r="K145" s="56">
        <v>42014</v>
      </c>
      <c r="L145" s="85">
        <f t="shared" si="38"/>
        <v>0</v>
      </c>
      <c r="M145" s="78"/>
      <c r="N145" s="56">
        <v>42014</v>
      </c>
      <c r="O145" s="3">
        <f t="shared" si="39"/>
        <v>0</v>
      </c>
      <c r="P145" s="100"/>
      <c r="Q145" s="56">
        <v>42014</v>
      </c>
      <c r="R145" s="3">
        <f t="shared" si="40"/>
        <v>0</v>
      </c>
      <c r="S145" s="100"/>
    </row>
    <row r="146" spans="1:19" ht="30" customHeight="1">
      <c r="A146" s="185"/>
      <c r="B146" s="7" t="s">
        <v>113</v>
      </c>
      <c r="C146" s="2">
        <v>332725</v>
      </c>
      <c r="D146" s="2">
        <v>8011</v>
      </c>
      <c r="E146" s="3">
        <f t="shared" si="36"/>
        <v>-324714</v>
      </c>
      <c r="F146" s="145" t="s">
        <v>409</v>
      </c>
      <c r="G146" s="20"/>
      <c r="H146" s="56">
        <v>8011</v>
      </c>
      <c r="I146" s="1">
        <f t="shared" si="37"/>
        <v>0</v>
      </c>
      <c r="J146" s="66"/>
      <c r="K146" s="56">
        <v>10084</v>
      </c>
      <c r="L146" s="85">
        <f t="shared" si="38"/>
        <v>2073</v>
      </c>
      <c r="M146" s="78" t="s">
        <v>523</v>
      </c>
      <c r="N146" s="56">
        <v>10084</v>
      </c>
      <c r="O146" s="3">
        <f t="shared" si="39"/>
        <v>0</v>
      </c>
      <c r="P146" s="100"/>
      <c r="Q146" s="56">
        <v>10084</v>
      </c>
      <c r="R146" s="3">
        <f t="shared" si="40"/>
        <v>0</v>
      </c>
      <c r="S146" s="100"/>
    </row>
    <row r="147" spans="1:19" ht="30" customHeight="1">
      <c r="A147" s="185"/>
      <c r="B147" s="7" t="s">
        <v>247</v>
      </c>
      <c r="C147" s="2">
        <v>2067</v>
      </c>
      <c r="D147" s="2">
        <v>2042</v>
      </c>
      <c r="E147" s="3">
        <f t="shared" si="36"/>
        <v>-25</v>
      </c>
      <c r="F147" s="145" t="s">
        <v>402</v>
      </c>
      <c r="G147" s="20"/>
      <c r="H147" s="56">
        <v>2042</v>
      </c>
      <c r="I147" s="1">
        <f t="shared" si="37"/>
        <v>0</v>
      </c>
      <c r="J147" s="66"/>
      <c r="K147" s="56">
        <v>2042</v>
      </c>
      <c r="L147" s="85">
        <f t="shared" si="38"/>
        <v>0</v>
      </c>
      <c r="M147" s="78"/>
      <c r="N147" s="56">
        <v>2042</v>
      </c>
      <c r="O147" s="3">
        <f t="shared" si="39"/>
        <v>0</v>
      </c>
      <c r="P147" s="100"/>
      <c r="Q147" s="56">
        <v>2042</v>
      </c>
      <c r="R147" s="3">
        <f t="shared" si="40"/>
        <v>0</v>
      </c>
      <c r="S147" s="100"/>
    </row>
    <row r="148" spans="1:19" ht="30" customHeight="1">
      <c r="A148" s="185"/>
      <c r="B148" s="7" t="s">
        <v>240</v>
      </c>
      <c r="C148" s="2"/>
      <c r="D148" s="2">
        <v>19627</v>
      </c>
      <c r="E148" s="3">
        <f t="shared" si="36"/>
        <v>19627</v>
      </c>
      <c r="F148" s="145" t="s">
        <v>403</v>
      </c>
      <c r="G148" s="20"/>
      <c r="H148" s="56">
        <v>0</v>
      </c>
      <c r="I148" s="1">
        <f t="shared" si="37"/>
        <v>-19627</v>
      </c>
      <c r="J148" s="66" t="s">
        <v>486</v>
      </c>
      <c r="K148" s="56">
        <v>0</v>
      </c>
      <c r="L148" s="85">
        <f t="shared" si="38"/>
        <v>0</v>
      </c>
      <c r="M148" s="78"/>
      <c r="N148" s="56">
        <v>0</v>
      </c>
      <c r="O148" s="3">
        <f t="shared" si="39"/>
        <v>0</v>
      </c>
      <c r="P148" s="100"/>
      <c r="Q148" s="56">
        <v>0</v>
      </c>
      <c r="R148" s="3">
        <f t="shared" si="40"/>
        <v>0</v>
      </c>
      <c r="S148" s="100"/>
    </row>
    <row r="149" spans="1:19" ht="30" customHeight="1">
      <c r="A149" s="185"/>
      <c r="B149" s="7" t="s">
        <v>114</v>
      </c>
      <c r="C149" s="2">
        <v>2111</v>
      </c>
      <c r="D149" s="2">
        <v>2197</v>
      </c>
      <c r="E149" s="3">
        <f t="shared" si="36"/>
        <v>86</v>
      </c>
      <c r="F149" s="148" t="s">
        <v>404</v>
      </c>
      <c r="G149" s="20"/>
      <c r="H149" s="56">
        <v>2197</v>
      </c>
      <c r="I149" s="1">
        <f t="shared" si="37"/>
        <v>0</v>
      </c>
      <c r="J149" s="66"/>
      <c r="K149" s="56">
        <v>2197</v>
      </c>
      <c r="L149" s="85">
        <f t="shared" si="38"/>
        <v>0</v>
      </c>
      <c r="M149" s="78"/>
      <c r="N149" s="56">
        <v>2197</v>
      </c>
      <c r="O149" s="3">
        <f t="shared" si="39"/>
        <v>0</v>
      </c>
      <c r="P149" s="100"/>
      <c r="Q149" s="56">
        <v>2197</v>
      </c>
      <c r="R149" s="3">
        <f t="shared" si="40"/>
        <v>0</v>
      </c>
      <c r="S149" s="100"/>
    </row>
    <row r="150" spans="1:19" ht="30" customHeight="1">
      <c r="A150" s="185"/>
      <c r="B150" s="7" t="s">
        <v>115</v>
      </c>
      <c r="C150" s="2">
        <v>23470</v>
      </c>
      <c r="D150" s="2">
        <v>35169</v>
      </c>
      <c r="E150" s="3">
        <f t="shared" si="36"/>
        <v>11699</v>
      </c>
      <c r="F150" s="148" t="s">
        <v>405</v>
      </c>
      <c r="G150" s="20"/>
      <c r="H150" s="56">
        <v>26658</v>
      </c>
      <c r="I150" s="1">
        <f t="shared" si="37"/>
        <v>-8511</v>
      </c>
      <c r="J150" s="66" t="s">
        <v>487</v>
      </c>
      <c r="K150" s="56">
        <v>26658</v>
      </c>
      <c r="L150" s="85">
        <f t="shared" si="38"/>
        <v>0</v>
      </c>
      <c r="M150" s="78"/>
      <c r="N150" s="56">
        <v>26658</v>
      </c>
      <c r="O150" s="3">
        <f t="shared" si="39"/>
        <v>0</v>
      </c>
      <c r="P150" s="100"/>
      <c r="Q150" s="56">
        <v>26658</v>
      </c>
      <c r="R150" s="3">
        <f t="shared" si="40"/>
        <v>0</v>
      </c>
      <c r="S150" s="100"/>
    </row>
    <row r="151" spans="1:19" ht="30" customHeight="1">
      <c r="A151" s="185"/>
      <c r="B151" s="7" t="s">
        <v>116</v>
      </c>
      <c r="C151" s="2">
        <v>117006</v>
      </c>
      <c r="D151" s="2">
        <v>117556</v>
      </c>
      <c r="E151" s="3">
        <f t="shared" si="36"/>
        <v>550</v>
      </c>
      <c r="F151" s="148" t="s">
        <v>406</v>
      </c>
      <c r="G151" s="20"/>
      <c r="H151" s="56">
        <v>117556</v>
      </c>
      <c r="I151" s="1">
        <f t="shared" si="37"/>
        <v>0</v>
      </c>
      <c r="J151" s="66"/>
      <c r="K151" s="56">
        <v>117556</v>
      </c>
      <c r="L151" s="85">
        <f t="shared" si="38"/>
        <v>0</v>
      </c>
      <c r="M151" s="78"/>
      <c r="N151" s="56">
        <v>117556</v>
      </c>
      <c r="O151" s="3">
        <f t="shared" si="39"/>
        <v>0</v>
      </c>
      <c r="P151" s="100"/>
      <c r="Q151" s="56">
        <v>117556</v>
      </c>
      <c r="R151" s="3">
        <f t="shared" si="40"/>
        <v>0</v>
      </c>
      <c r="S151" s="100"/>
    </row>
    <row r="152" spans="1:19" ht="30" customHeight="1">
      <c r="A152" s="185"/>
      <c r="B152" s="7" t="s">
        <v>117</v>
      </c>
      <c r="C152" s="2">
        <v>529</v>
      </c>
      <c r="D152" s="2">
        <v>540</v>
      </c>
      <c r="E152" s="3">
        <f t="shared" si="36"/>
        <v>11</v>
      </c>
      <c r="F152" s="148" t="s">
        <v>407</v>
      </c>
      <c r="G152" s="20"/>
      <c r="H152" s="56">
        <v>520</v>
      </c>
      <c r="I152" s="1">
        <f t="shared" si="37"/>
        <v>-20</v>
      </c>
      <c r="J152" s="66"/>
      <c r="K152" s="56">
        <v>520</v>
      </c>
      <c r="L152" s="85">
        <f t="shared" si="38"/>
        <v>0</v>
      </c>
      <c r="M152" s="78"/>
      <c r="N152" s="56">
        <v>520</v>
      </c>
      <c r="O152" s="3">
        <f t="shared" si="39"/>
        <v>0</v>
      </c>
      <c r="P152" s="100"/>
      <c r="Q152" s="56">
        <v>520</v>
      </c>
      <c r="R152" s="3">
        <f t="shared" si="40"/>
        <v>0</v>
      </c>
      <c r="S152" s="100"/>
    </row>
    <row r="153" spans="1:19" ht="30" customHeight="1">
      <c r="A153" s="185"/>
      <c r="B153" s="7" t="s">
        <v>119</v>
      </c>
      <c r="C153" s="2">
        <v>39914</v>
      </c>
      <c r="D153" s="2">
        <v>35088</v>
      </c>
      <c r="E153" s="3">
        <f t="shared" si="36"/>
        <v>-4826</v>
      </c>
      <c r="F153" s="148" t="s">
        <v>408</v>
      </c>
      <c r="G153" s="20"/>
      <c r="H153" s="56">
        <v>35088</v>
      </c>
      <c r="I153" s="1">
        <f t="shared" si="37"/>
        <v>0</v>
      </c>
      <c r="J153" s="66"/>
      <c r="K153" s="56">
        <v>35088</v>
      </c>
      <c r="L153" s="85">
        <f t="shared" si="38"/>
        <v>0</v>
      </c>
      <c r="M153" s="78"/>
      <c r="N153" s="56">
        <v>35088</v>
      </c>
      <c r="O153" s="3">
        <f t="shared" si="39"/>
        <v>0</v>
      </c>
      <c r="P153" s="100"/>
      <c r="Q153" s="56">
        <v>35088</v>
      </c>
      <c r="R153" s="3">
        <f t="shared" si="40"/>
        <v>0</v>
      </c>
      <c r="S153" s="100"/>
    </row>
    <row r="154" spans="1:19" ht="30" customHeight="1">
      <c r="A154" s="185"/>
      <c r="B154" s="7" t="s">
        <v>120</v>
      </c>
      <c r="C154" s="106">
        <v>5926</v>
      </c>
      <c r="D154" s="8">
        <v>7098</v>
      </c>
      <c r="E154" s="3">
        <f t="shared" si="36"/>
        <v>1172</v>
      </c>
      <c r="F154" s="148" t="s">
        <v>411</v>
      </c>
      <c r="G154" s="20"/>
      <c r="H154" s="56">
        <v>6204</v>
      </c>
      <c r="I154" s="1">
        <f t="shared" si="37"/>
        <v>-894</v>
      </c>
      <c r="J154" s="66" t="s">
        <v>459</v>
      </c>
      <c r="K154" s="56">
        <v>6204</v>
      </c>
      <c r="L154" s="85">
        <f t="shared" si="38"/>
        <v>0</v>
      </c>
      <c r="M154" s="78"/>
      <c r="N154" s="56">
        <v>6204</v>
      </c>
      <c r="O154" s="3">
        <f t="shared" si="39"/>
        <v>0</v>
      </c>
      <c r="P154" s="100"/>
      <c r="Q154" s="56">
        <v>6204</v>
      </c>
      <c r="R154" s="3">
        <f t="shared" si="40"/>
        <v>0</v>
      </c>
      <c r="S154" s="100"/>
    </row>
    <row r="155" spans="1:19" ht="30" customHeight="1">
      <c r="A155" s="185"/>
      <c r="B155" s="7" t="s">
        <v>121</v>
      </c>
      <c r="C155" s="8">
        <v>415</v>
      </c>
      <c r="D155" s="8">
        <v>188</v>
      </c>
      <c r="E155" s="3">
        <f t="shared" si="36"/>
        <v>-227</v>
      </c>
      <c r="F155" s="148" t="s">
        <v>410</v>
      </c>
      <c r="G155" s="20"/>
      <c r="H155" s="56">
        <v>188</v>
      </c>
      <c r="I155" s="1">
        <f t="shared" si="37"/>
        <v>0</v>
      </c>
      <c r="J155" s="66"/>
      <c r="K155" s="56">
        <v>188</v>
      </c>
      <c r="L155" s="85">
        <f t="shared" si="38"/>
        <v>0</v>
      </c>
      <c r="M155" s="78"/>
      <c r="N155" s="56">
        <v>188</v>
      </c>
      <c r="O155" s="3">
        <f t="shared" si="39"/>
        <v>0</v>
      </c>
      <c r="P155" s="100"/>
      <c r="Q155" s="56">
        <v>188</v>
      </c>
      <c r="R155" s="3">
        <f t="shared" si="40"/>
        <v>0</v>
      </c>
      <c r="S155" s="100"/>
    </row>
    <row r="156" spans="1:19" ht="30" customHeight="1">
      <c r="A156" s="185"/>
      <c r="B156" s="32" t="s">
        <v>122</v>
      </c>
      <c r="C156" s="33">
        <f>SUM(C144:C155)</f>
        <v>591172</v>
      </c>
      <c r="D156" s="33">
        <f>SUM(D144:D155)</f>
        <v>282549</v>
      </c>
      <c r="E156" s="34">
        <f t="shared" si="36"/>
        <v>-308623</v>
      </c>
      <c r="F156" s="153"/>
      <c r="G156" s="35"/>
      <c r="H156" s="48">
        <f>SUM(H144:H155)</f>
        <v>241761</v>
      </c>
      <c r="I156" s="36">
        <f t="shared" si="37"/>
        <v>-40788</v>
      </c>
      <c r="J156" s="67"/>
      <c r="K156" s="73">
        <f>SUM(K144:K155)</f>
        <v>243834</v>
      </c>
      <c r="L156" s="86">
        <f t="shared" si="38"/>
        <v>2073</v>
      </c>
      <c r="M156" s="79"/>
      <c r="N156" s="48">
        <f>SUM(N144:N155)</f>
        <v>243834</v>
      </c>
      <c r="O156" s="34">
        <f t="shared" si="39"/>
        <v>0</v>
      </c>
      <c r="P156" s="101"/>
      <c r="Q156" s="48">
        <f>SUM(Q144:Q155)</f>
        <v>243834</v>
      </c>
      <c r="R156" s="34">
        <f t="shared" si="40"/>
        <v>0</v>
      </c>
      <c r="S156" s="101"/>
    </row>
    <row r="157" spans="1:19" ht="30" customHeight="1">
      <c r="A157" s="185"/>
      <c r="B157" s="138" t="s">
        <v>235</v>
      </c>
      <c r="C157" s="2">
        <v>72642</v>
      </c>
      <c r="D157" s="2">
        <v>41177</v>
      </c>
      <c r="E157" s="3">
        <f t="shared" ref="E157" si="41">D157-C157</f>
        <v>-31465</v>
      </c>
      <c r="F157" s="145" t="s">
        <v>412</v>
      </c>
      <c r="G157" s="137"/>
      <c r="H157" s="112">
        <v>39587</v>
      </c>
      <c r="I157" s="1">
        <f t="shared" ref="I157" si="42">H157-D157</f>
        <v>-1590</v>
      </c>
      <c r="J157" s="66" t="s">
        <v>488</v>
      </c>
      <c r="K157" s="72">
        <v>39587</v>
      </c>
      <c r="L157" s="85">
        <f t="shared" ref="L157" si="43">K157-H157</f>
        <v>0</v>
      </c>
      <c r="M157" s="78"/>
      <c r="N157" s="56">
        <v>39587</v>
      </c>
      <c r="O157" s="3">
        <f t="shared" si="39"/>
        <v>0</v>
      </c>
      <c r="P157" s="100"/>
      <c r="Q157" s="56">
        <v>39587</v>
      </c>
      <c r="R157" s="3">
        <f t="shared" si="40"/>
        <v>0</v>
      </c>
      <c r="S157" s="100"/>
    </row>
    <row r="158" spans="1:19" ht="30" customHeight="1">
      <c r="A158" s="185"/>
      <c r="B158" s="32" t="s">
        <v>262</v>
      </c>
      <c r="C158" s="33">
        <f>SUM(C157)</f>
        <v>72642</v>
      </c>
      <c r="D158" s="33">
        <f>SUM(D157)</f>
        <v>41177</v>
      </c>
      <c r="E158" s="34">
        <f t="shared" ref="E158" si="44">D158-C158</f>
        <v>-31465</v>
      </c>
      <c r="F158" s="153"/>
      <c r="G158" s="35"/>
      <c r="H158" s="48">
        <f t="shared" ref="H158:I158" si="45">SUM(H157)</f>
        <v>39587</v>
      </c>
      <c r="I158" s="36">
        <f t="shared" si="45"/>
        <v>-1590</v>
      </c>
      <c r="J158" s="67"/>
      <c r="K158" s="73">
        <f t="shared" ref="K158:L158" si="46">SUM(K157)</f>
        <v>39587</v>
      </c>
      <c r="L158" s="86">
        <f t="shared" si="46"/>
        <v>0</v>
      </c>
      <c r="M158" s="79"/>
      <c r="N158" s="48">
        <f t="shared" ref="N158" si="47">SUM(N157)</f>
        <v>39587</v>
      </c>
      <c r="O158" s="34">
        <f t="shared" si="39"/>
        <v>0</v>
      </c>
      <c r="P158" s="101"/>
      <c r="Q158" s="48">
        <f t="shared" ref="Q158" si="48">SUM(Q157)</f>
        <v>39587</v>
      </c>
      <c r="R158" s="34">
        <f t="shared" si="40"/>
        <v>0</v>
      </c>
      <c r="S158" s="101"/>
    </row>
    <row r="159" spans="1:19" ht="30" customHeight="1">
      <c r="A159" s="185"/>
      <c r="B159" s="7" t="s">
        <v>123</v>
      </c>
      <c r="C159" s="2">
        <v>24698</v>
      </c>
      <c r="D159" s="2">
        <v>28072</v>
      </c>
      <c r="E159" s="3">
        <f t="shared" si="36"/>
        <v>3374</v>
      </c>
      <c r="F159" s="154" t="s">
        <v>336</v>
      </c>
      <c r="G159" s="20"/>
      <c r="H159" s="56">
        <v>27844</v>
      </c>
      <c r="I159" s="1">
        <f t="shared" si="37"/>
        <v>-228</v>
      </c>
      <c r="J159" s="66" t="s">
        <v>463</v>
      </c>
      <c r="K159" s="56">
        <v>24400</v>
      </c>
      <c r="L159" s="85">
        <f t="shared" si="38"/>
        <v>-3444</v>
      </c>
      <c r="M159" s="78" t="s">
        <v>524</v>
      </c>
      <c r="N159" s="56">
        <v>24400</v>
      </c>
      <c r="O159" s="3">
        <f t="shared" si="39"/>
        <v>0</v>
      </c>
      <c r="P159" s="93"/>
      <c r="Q159" s="56">
        <v>24330</v>
      </c>
      <c r="R159" s="3">
        <f t="shared" si="40"/>
        <v>-70</v>
      </c>
      <c r="S159" s="93"/>
    </row>
    <row r="160" spans="1:19" ht="30" customHeight="1">
      <c r="A160" s="185"/>
      <c r="B160" s="7" t="s">
        <v>124</v>
      </c>
      <c r="C160" s="2">
        <v>8792</v>
      </c>
      <c r="D160" s="2">
        <v>7794</v>
      </c>
      <c r="E160" s="3">
        <f t="shared" si="36"/>
        <v>-998</v>
      </c>
      <c r="F160" s="155" t="s">
        <v>277</v>
      </c>
      <c r="G160" s="20"/>
      <c r="H160" s="56">
        <v>6632</v>
      </c>
      <c r="I160" s="1">
        <f t="shared" si="37"/>
        <v>-1162</v>
      </c>
      <c r="J160" s="66" t="s">
        <v>489</v>
      </c>
      <c r="K160" s="56">
        <v>7263</v>
      </c>
      <c r="L160" s="85">
        <f t="shared" si="38"/>
        <v>631</v>
      </c>
      <c r="M160" s="78" t="s">
        <v>525</v>
      </c>
      <c r="N160" s="56">
        <v>7263</v>
      </c>
      <c r="O160" s="3">
        <f t="shared" si="39"/>
        <v>0</v>
      </c>
      <c r="P160" s="100"/>
      <c r="Q160" s="56">
        <v>7263</v>
      </c>
      <c r="R160" s="3">
        <f t="shared" si="40"/>
        <v>0</v>
      </c>
      <c r="S160" s="100"/>
    </row>
    <row r="161" spans="1:19" ht="30" customHeight="1">
      <c r="A161" s="185"/>
      <c r="B161" s="7" t="s">
        <v>125</v>
      </c>
      <c r="C161" s="8">
        <v>60</v>
      </c>
      <c r="D161" s="8">
        <v>28</v>
      </c>
      <c r="E161" s="3">
        <f t="shared" si="36"/>
        <v>-32</v>
      </c>
      <c r="F161" s="155" t="s">
        <v>278</v>
      </c>
      <c r="G161" s="20"/>
      <c r="H161" s="56">
        <v>28</v>
      </c>
      <c r="I161" s="1">
        <f t="shared" si="37"/>
        <v>0</v>
      </c>
      <c r="J161" s="66"/>
      <c r="K161" s="56">
        <v>28</v>
      </c>
      <c r="L161" s="85">
        <f t="shared" si="38"/>
        <v>0</v>
      </c>
      <c r="M161" s="78"/>
      <c r="N161" s="56">
        <v>28</v>
      </c>
      <c r="O161" s="3">
        <f t="shared" si="39"/>
        <v>0</v>
      </c>
      <c r="P161" s="100"/>
      <c r="Q161" s="56">
        <v>28</v>
      </c>
      <c r="R161" s="3">
        <f t="shared" si="40"/>
        <v>0</v>
      </c>
      <c r="S161" s="100"/>
    </row>
    <row r="162" spans="1:19" ht="30" customHeight="1">
      <c r="A162" s="185"/>
      <c r="B162" s="7" t="s">
        <v>126</v>
      </c>
      <c r="C162" s="2">
        <v>685738</v>
      </c>
      <c r="D162" s="2">
        <v>317788</v>
      </c>
      <c r="E162" s="3">
        <f t="shared" si="36"/>
        <v>-367950</v>
      </c>
      <c r="F162" s="155" t="s">
        <v>337</v>
      </c>
      <c r="G162" s="20"/>
      <c r="H162" s="56">
        <v>310214</v>
      </c>
      <c r="I162" s="1">
        <f t="shared" si="37"/>
        <v>-7574</v>
      </c>
      <c r="J162" s="66" t="s">
        <v>491</v>
      </c>
      <c r="K162" s="56">
        <v>310214</v>
      </c>
      <c r="L162" s="85">
        <f t="shared" si="38"/>
        <v>0</v>
      </c>
      <c r="M162" s="78"/>
      <c r="N162" s="56">
        <v>310214</v>
      </c>
      <c r="O162" s="3">
        <f t="shared" si="39"/>
        <v>0</v>
      </c>
      <c r="P162" s="100"/>
      <c r="Q162" s="56">
        <v>310214</v>
      </c>
      <c r="R162" s="3">
        <f t="shared" si="40"/>
        <v>0</v>
      </c>
      <c r="S162" s="100"/>
    </row>
    <row r="163" spans="1:19" ht="30" customHeight="1">
      <c r="A163" s="185"/>
      <c r="B163" s="7" t="s">
        <v>127</v>
      </c>
      <c r="C163" s="2">
        <v>145509</v>
      </c>
      <c r="D163" s="2">
        <v>152040</v>
      </c>
      <c r="E163" s="3">
        <f t="shared" si="36"/>
        <v>6531</v>
      </c>
      <c r="F163" s="155" t="s">
        <v>338</v>
      </c>
      <c r="G163" s="20"/>
      <c r="H163" s="56">
        <v>146827</v>
      </c>
      <c r="I163" s="1">
        <f t="shared" si="37"/>
        <v>-5213</v>
      </c>
      <c r="J163" s="66" t="s">
        <v>490</v>
      </c>
      <c r="K163" s="56">
        <v>146827</v>
      </c>
      <c r="L163" s="85">
        <f t="shared" si="38"/>
        <v>0</v>
      </c>
      <c r="M163" s="78"/>
      <c r="N163" s="56">
        <v>146827</v>
      </c>
      <c r="O163" s="3">
        <f t="shared" si="39"/>
        <v>0</v>
      </c>
      <c r="P163" s="100"/>
      <c r="Q163" s="56">
        <v>146827</v>
      </c>
      <c r="R163" s="3">
        <f t="shared" si="40"/>
        <v>0</v>
      </c>
      <c r="S163" s="100"/>
    </row>
    <row r="164" spans="1:19" ht="30" customHeight="1">
      <c r="A164" s="185"/>
      <c r="B164" s="7" t="s">
        <v>128</v>
      </c>
      <c r="C164" s="2">
        <v>1358</v>
      </c>
      <c r="D164" s="2">
        <v>1278</v>
      </c>
      <c r="E164" s="3">
        <f t="shared" si="36"/>
        <v>-80</v>
      </c>
      <c r="F164" s="155" t="s">
        <v>339</v>
      </c>
      <c r="G164" s="20"/>
      <c r="H164" s="56">
        <v>1273</v>
      </c>
      <c r="I164" s="1">
        <f t="shared" si="37"/>
        <v>-5</v>
      </c>
      <c r="J164" s="66"/>
      <c r="K164" s="56">
        <v>1273</v>
      </c>
      <c r="L164" s="85">
        <f t="shared" si="38"/>
        <v>0</v>
      </c>
      <c r="M164" s="78"/>
      <c r="N164" s="56">
        <v>1273</v>
      </c>
      <c r="O164" s="3">
        <f t="shared" si="39"/>
        <v>0</v>
      </c>
      <c r="P164" s="100"/>
      <c r="Q164" s="56">
        <v>1273</v>
      </c>
      <c r="R164" s="3">
        <f t="shared" si="40"/>
        <v>0</v>
      </c>
      <c r="S164" s="100"/>
    </row>
    <row r="165" spans="1:19" ht="30" customHeight="1">
      <c r="A165" s="185"/>
      <c r="B165" s="7" t="s">
        <v>129</v>
      </c>
      <c r="C165" s="2">
        <v>128008</v>
      </c>
      <c r="D165" s="2">
        <v>139588</v>
      </c>
      <c r="E165" s="3">
        <f t="shared" si="36"/>
        <v>11580</v>
      </c>
      <c r="F165" s="155" t="s">
        <v>340</v>
      </c>
      <c r="G165" s="20"/>
      <c r="H165" s="56">
        <v>135333</v>
      </c>
      <c r="I165" s="1">
        <f t="shared" si="37"/>
        <v>-4255</v>
      </c>
      <c r="J165" s="66" t="s">
        <v>492</v>
      </c>
      <c r="K165" s="56">
        <v>135333</v>
      </c>
      <c r="L165" s="85">
        <f t="shared" si="38"/>
        <v>0</v>
      </c>
      <c r="M165" s="78"/>
      <c r="N165" s="56">
        <v>135333</v>
      </c>
      <c r="O165" s="3">
        <f t="shared" si="39"/>
        <v>0</v>
      </c>
      <c r="P165" s="100"/>
      <c r="Q165" s="56">
        <v>135333</v>
      </c>
      <c r="R165" s="3">
        <f t="shared" si="40"/>
        <v>0</v>
      </c>
      <c r="S165" s="100"/>
    </row>
    <row r="166" spans="1:19" ht="30" customHeight="1">
      <c r="A166" s="185"/>
      <c r="B166" s="7" t="s">
        <v>130</v>
      </c>
      <c r="C166" s="2">
        <v>4471</v>
      </c>
      <c r="D166" s="2">
        <v>4614</v>
      </c>
      <c r="E166" s="3">
        <f t="shared" si="36"/>
        <v>143</v>
      </c>
      <c r="F166" s="155" t="s">
        <v>341</v>
      </c>
      <c r="G166" s="20"/>
      <c r="H166" s="56">
        <v>4614</v>
      </c>
      <c r="I166" s="1">
        <f t="shared" si="37"/>
        <v>0</v>
      </c>
      <c r="J166" s="66"/>
      <c r="K166" s="56">
        <v>4614</v>
      </c>
      <c r="L166" s="85">
        <f t="shared" si="38"/>
        <v>0</v>
      </c>
      <c r="M166" s="78"/>
      <c r="N166" s="56">
        <v>4614</v>
      </c>
      <c r="O166" s="3">
        <f t="shared" si="39"/>
        <v>0</v>
      </c>
      <c r="P166" s="100"/>
      <c r="Q166" s="56">
        <v>4614</v>
      </c>
      <c r="R166" s="3">
        <f t="shared" si="40"/>
        <v>0</v>
      </c>
      <c r="S166" s="100"/>
    </row>
    <row r="167" spans="1:19" ht="30" customHeight="1">
      <c r="A167" s="185"/>
      <c r="B167" s="7" t="s">
        <v>131</v>
      </c>
      <c r="C167" s="2">
        <v>4260</v>
      </c>
      <c r="D167" s="2">
        <v>2271</v>
      </c>
      <c r="E167" s="3">
        <f t="shared" si="36"/>
        <v>-1989</v>
      </c>
      <c r="F167" s="155" t="s">
        <v>342</v>
      </c>
      <c r="G167" s="20"/>
      <c r="H167" s="56">
        <v>2271</v>
      </c>
      <c r="I167" s="1">
        <f t="shared" si="37"/>
        <v>0</v>
      </c>
      <c r="J167" s="66"/>
      <c r="K167" s="56">
        <v>2271</v>
      </c>
      <c r="L167" s="85">
        <f t="shared" si="38"/>
        <v>0</v>
      </c>
      <c r="M167" s="78"/>
      <c r="N167" s="56">
        <v>2271</v>
      </c>
      <c r="O167" s="3">
        <f t="shared" si="39"/>
        <v>0</v>
      </c>
      <c r="P167" s="100"/>
      <c r="Q167" s="56">
        <v>2271</v>
      </c>
      <c r="R167" s="3">
        <f t="shared" si="40"/>
        <v>0</v>
      </c>
      <c r="S167" s="100"/>
    </row>
    <row r="168" spans="1:19" ht="30" customHeight="1">
      <c r="A168" s="185"/>
      <c r="B168" s="7" t="s">
        <v>132</v>
      </c>
      <c r="C168" s="2">
        <v>18521</v>
      </c>
      <c r="D168" s="2">
        <v>18724</v>
      </c>
      <c r="E168" s="3">
        <f t="shared" si="36"/>
        <v>203</v>
      </c>
      <c r="F168" s="155" t="s">
        <v>343</v>
      </c>
      <c r="G168" s="20"/>
      <c r="H168" s="56">
        <v>18724</v>
      </c>
      <c r="I168" s="1">
        <f t="shared" si="37"/>
        <v>0</v>
      </c>
      <c r="J168" s="66"/>
      <c r="K168" s="56">
        <v>18724</v>
      </c>
      <c r="L168" s="85">
        <f t="shared" si="38"/>
        <v>0</v>
      </c>
      <c r="M168" s="78"/>
      <c r="N168" s="56">
        <v>18724</v>
      </c>
      <c r="O168" s="3">
        <f t="shared" si="39"/>
        <v>0</v>
      </c>
      <c r="P168" s="100"/>
      <c r="Q168" s="56">
        <v>18724</v>
      </c>
      <c r="R168" s="3">
        <f t="shared" si="40"/>
        <v>0</v>
      </c>
      <c r="S168" s="100"/>
    </row>
    <row r="169" spans="1:19" ht="30" customHeight="1">
      <c r="A169" s="185"/>
      <c r="B169" s="7" t="s">
        <v>133</v>
      </c>
      <c r="C169" s="8">
        <v>28</v>
      </c>
      <c r="D169" s="8">
        <v>28</v>
      </c>
      <c r="E169" s="3">
        <f t="shared" si="36"/>
        <v>0</v>
      </c>
      <c r="F169" s="155" t="s">
        <v>344</v>
      </c>
      <c r="G169" s="20"/>
      <c r="H169" s="56">
        <v>28</v>
      </c>
      <c r="I169" s="1">
        <f t="shared" si="37"/>
        <v>0</v>
      </c>
      <c r="J169" s="66"/>
      <c r="K169" s="56">
        <v>28</v>
      </c>
      <c r="L169" s="85">
        <f t="shared" si="38"/>
        <v>0</v>
      </c>
      <c r="M169" s="78"/>
      <c r="N169" s="56">
        <v>28</v>
      </c>
      <c r="O169" s="3">
        <f t="shared" si="39"/>
        <v>0</v>
      </c>
      <c r="P169" s="100"/>
      <c r="Q169" s="56">
        <v>28</v>
      </c>
      <c r="R169" s="3">
        <f t="shared" si="40"/>
        <v>0</v>
      </c>
      <c r="S169" s="100"/>
    </row>
    <row r="170" spans="1:19" ht="30" customHeight="1">
      <c r="A170" s="185"/>
      <c r="B170" s="32" t="s">
        <v>134</v>
      </c>
      <c r="C170" s="33">
        <f>SUM(C159:C169)</f>
        <v>1021443</v>
      </c>
      <c r="D170" s="33">
        <f>SUM(D159:D169)</f>
        <v>672225</v>
      </c>
      <c r="E170" s="34">
        <f t="shared" si="36"/>
        <v>-349218</v>
      </c>
      <c r="F170" s="141"/>
      <c r="G170" s="35"/>
      <c r="H170" s="48">
        <f>SUM(H159:H169)</f>
        <v>653788</v>
      </c>
      <c r="I170" s="36">
        <f t="shared" si="37"/>
        <v>-18437</v>
      </c>
      <c r="J170" s="67"/>
      <c r="K170" s="73">
        <f>SUM(K159:K169)</f>
        <v>650975</v>
      </c>
      <c r="L170" s="86">
        <f t="shared" si="38"/>
        <v>-2813</v>
      </c>
      <c r="M170" s="79"/>
      <c r="N170" s="48">
        <f>SUM(N159:N169)</f>
        <v>650975</v>
      </c>
      <c r="O170" s="34">
        <f t="shared" si="39"/>
        <v>0</v>
      </c>
      <c r="P170" s="101"/>
      <c r="Q170" s="48">
        <f>SUM(Q159:Q169)</f>
        <v>650905</v>
      </c>
      <c r="R170" s="34">
        <f t="shared" si="40"/>
        <v>-70</v>
      </c>
      <c r="S170" s="101"/>
    </row>
    <row r="171" spans="1:19" ht="30" customHeight="1">
      <c r="A171" s="108"/>
      <c r="B171" s="7" t="s">
        <v>231</v>
      </c>
      <c r="C171" s="127">
        <v>2000</v>
      </c>
      <c r="D171" s="127">
        <v>2000</v>
      </c>
      <c r="E171" s="128">
        <f t="shared" ref="E171:E173" si="49">D171-C171</f>
        <v>0</v>
      </c>
      <c r="F171" s="156"/>
      <c r="G171" s="129"/>
      <c r="H171" s="130">
        <v>2000</v>
      </c>
      <c r="I171" s="131">
        <f t="shared" si="37"/>
        <v>0</v>
      </c>
      <c r="J171" s="132"/>
      <c r="K171" s="133">
        <v>2000</v>
      </c>
      <c r="L171" s="134">
        <f t="shared" si="38"/>
        <v>0</v>
      </c>
      <c r="M171" s="135"/>
      <c r="N171" s="130">
        <v>2000</v>
      </c>
      <c r="O171" s="128">
        <f t="shared" si="39"/>
        <v>0</v>
      </c>
      <c r="P171" s="136"/>
      <c r="Q171" s="130">
        <v>2000</v>
      </c>
      <c r="R171" s="128">
        <f t="shared" si="40"/>
        <v>0</v>
      </c>
      <c r="S171" s="136"/>
    </row>
    <row r="172" spans="1:19" ht="30" customHeight="1">
      <c r="A172" s="107"/>
      <c r="B172" s="7" t="s">
        <v>118</v>
      </c>
      <c r="C172" s="127">
        <v>595528</v>
      </c>
      <c r="D172" s="127">
        <v>571189</v>
      </c>
      <c r="E172" s="128">
        <f t="shared" si="49"/>
        <v>-24339</v>
      </c>
      <c r="F172" s="156"/>
      <c r="G172" s="129"/>
      <c r="H172" s="130">
        <v>563519</v>
      </c>
      <c r="I172" s="131">
        <f t="shared" si="37"/>
        <v>-7670</v>
      </c>
      <c r="J172" s="132" t="s">
        <v>472</v>
      </c>
      <c r="K172" s="133">
        <v>563519</v>
      </c>
      <c r="L172" s="134">
        <f t="shared" si="38"/>
        <v>0</v>
      </c>
      <c r="M172" s="135"/>
      <c r="N172" s="130">
        <v>563519</v>
      </c>
      <c r="O172" s="128">
        <f t="shared" si="39"/>
        <v>0</v>
      </c>
      <c r="P172" s="136"/>
      <c r="Q172" s="130">
        <v>563519</v>
      </c>
      <c r="R172" s="128">
        <f t="shared" si="40"/>
        <v>0</v>
      </c>
      <c r="S172" s="136"/>
    </row>
    <row r="173" spans="1:19" ht="30" customHeight="1">
      <c r="A173" s="107"/>
      <c r="B173" s="32" t="s">
        <v>232</v>
      </c>
      <c r="C173" s="118">
        <f>SUM(C171:C172)</f>
        <v>597528</v>
      </c>
      <c r="D173" s="118">
        <f>SUM(D171:D172)</f>
        <v>573189</v>
      </c>
      <c r="E173" s="119">
        <f t="shared" si="49"/>
        <v>-24339</v>
      </c>
      <c r="F173" s="147"/>
      <c r="G173" s="64"/>
      <c r="H173" s="120">
        <f>SUM(H171:H172)</f>
        <v>565519</v>
      </c>
      <c r="I173" s="121">
        <f t="shared" si="37"/>
        <v>-7670</v>
      </c>
      <c r="J173" s="122"/>
      <c r="K173" s="123">
        <f>SUM(K171:K172)</f>
        <v>565519</v>
      </c>
      <c r="L173" s="124">
        <f t="shared" si="38"/>
        <v>0</v>
      </c>
      <c r="M173" s="125"/>
      <c r="N173" s="120">
        <f>SUM(N171:N172)</f>
        <v>565519</v>
      </c>
      <c r="O173" s="119">
        <f t="shared" si="39"/>
        <v>0</v>
      </c>
      <c r="P173" s="126"/>
      <c r="Q173" s="120">
        <f>SUM(Q171:Q172)</f>
        <v>565519</v>
      </c>
      <c r="R173" s="119">
        <f t="shared" si="40"/>
        <v>0</v>
      </c>
      <c r="S173" s="126"/>
    </row>
    <row r="174" spans="1:19" ht="30" customHeight="1" thickBot="1">
      <c r="A174" s="182" t="s">
        <v>135</v>
      </c>
      <c r="B174" s="183"/>
      <c r="C174" s="27">
        <f>C116+C134+C143+C156+C157+C170+C173</f>
        <v>3152150</v>
      </c>
      <c r="D174" s="27">
        <f>D116+D134+D143+D156+D157+D170+D173</f>
        <v>2616484</v>
      </c>
      <c r="E174" s="28">
        <f t="shared" si="36"/>
        <v>-535666</v>
      </c>
      <c r="F174" s="142"/>
      <c r="G174" s="29"/>
      <c r="H174" s="57">
        <f>H116+H134+H143+H156+H157+H170+H173</f>
        <v>2435466</v>
      </c>
      <c r="I174" s="30">
        <f t="shared" si="37"/>
        <v>-181018</v>
      </c>
      <c r="J174" s="68"/>
      <c r="K174" s="74">
        <f>K116+K134+K143+K156+K157+K170+K173</f>
        <v>2434726</v>
      </c>
      <c r="L174" s="87">
        <f t="shared" si="38"/>
        <v>-740</v>
      </c>
      <c r="M174" s="80"/>
      <c r="N174" s="57">
        <f>N116+N134+N143+N156+N157+N170+N173</f>
        <v>2434726</v>
      </c>
      <c r="O174" s="28">
        <f t="shared" si="39"/>
        <v>0</v>
      </c>
      <c r="P174" s="102"/>
      <c r="Q174" s="57">
        <f>Q116+Q134+Q143+Q156+Q157+Q170+Q173</f>
        <v>2433996</v>
      </c>
      <c r="R174" s="28">
        <f t="shared" si="40"/>
        <v>-730</v>
      </c>
      <c r="S174" s="102"/>
    </row>
    <row r="175" spans="1:19" ht="30" customHeight="1">
      <c r="A175" s="37" t="s">
        <v>200</v>
      </c>
      <c r="B175" s="38" t="s">
        <v>136</v>
      </c>
      <c r="C175" s="39">
        <v>34062</v>
      </c>
      <c r="D175" s="39">
        <v>21467</v>
      </c>
      <c r="E175" s="40">
        <f t="shared" si="36"/>
        <v>-12595</v>
      </c>
      <c r="F175" s="157"/>
      <c r="G175" s="41"/>
      <c r="H175" s="58">
        <v>21870</v>
      </c>
      <c r="I175" s="42">
        <f t="shared" si="37"/>
        <v>403</v>
      </c>
      <c r="J175" s="69"/>
      <c r="K175" s="75">
        <v>21870</v>
      </c>
      <c r="L175" s="89">
        <f t="shared" si="38"/>
        <v>0</v>
      </c>
      <c r="M175" s="81"/>
      <c r="N175" s="58">
        <v>21870</v>
      </c>
      <c r="O175" s="40">
        <f t="shared" si="39"/>
        <v>0</v>
      </c>
      <c r="P175" s="103"/>
      <c r="Q175" s="58">
        <v>21377</v>
      </c>
      <c r="R175" s="40">
        <f t="shared" si="40"/>
        <v>-493</v>
      </c>
      <c r="S175" s="103"/>
    </row>
    <row r="176" spans="1:19" ht="30" customHeight="1" thickBot="1">
      <c r="A176" s="182" t="s">
        <v>137</v>
      </c>
      <c r="B176" s="183"/>
      <c r="C176" s="27">
        <f>C175</f>
        <v>34062</v>
      </c>
      <c r="D176" s="27">
        <f>D175</f>
        <v>21467</v>
      </c>
      <c r="E176" s="28">
        <f t="shared" si="36"/>
        <v>-12595</v>
      </c>
      <c r="F176" s="142"/>
      <c r="G176" s="29"/>
      <c r="H176" s="57">
        <f>H175</f>
        <v>21870</v>
      </c>
      <c r="I176" s="30">
        <f t="shared" si="37"/>
        <v>403</v>
      </c>
      <c r="J176" s="68"/>
      <c r="K176" s="74">
        <f>K175</f>
        <v>21870</v>
      </c>
      <c r="L176" s="87">
        <f t="shared" si="38"/>
        <v>0</v>
      </c>
      <c r="M176" s="80"/>
      <c r="N176" s="57">
        <f>N175</f>
        <v>21870</v>
      </c>
      <c r="O176" s="28">
        <f t="shared" si="39"/>
        <v>0</v>
      </c>
      <c r="P176" s="102"/>
      <c r="Q176" s="57">
        <f>Q175</f>
        <v>21377</v>
      </c>
      <c r="R176" s="28">
        <f t="shared" si="40"/>
        <v>-493</v>
      </c>
      <c r="S176" s="102"/>
    </row>
    <row r="177" spans="1:19" ht="30" customHeight="1">
      <c r="A177" s="184" t="s">
        <v>214</v>
      </c>
      <c r="B177" s="11" t="s">
        <v>141</v>
      </c>
      <c r="C177" s="12">
        <v>2746</v>
      </c>
      <c r="D177" s="12">
        <v>2805</v>
      </c>
      <c r="E177" s="50">
        <f t="shared" si="36"/>
        <v>59</v>
      </c>
      <c r="F177" s="158" t="s">
        <v>346</v>
      </c>
      <c r="G177" s="19"/>
      <c r="H177" s="55">
        <v>2769</v>
      </c>
      <c r="I177" s="14">
        <f t="shared" si="37"/>
        <v>-36</v>
      </c>
      <c r="J177" s="65"/>
      <c r="K177" s="55">
        <v>2769</v>
      </c>
      <c r="L177" s="84">
        <f t="shared" si="38"/>
        <v>0</v>
      </c>
      <c r="M177" s="77"/>
      <c r="N177" s="55">
        <v>2769</v>
      </c>
      <c r="O177" s="13">
        <f t="shared" si="39"/>
        <v>0</v>
      </c>
      <c r="P177" s="99"/>
      <c r="Q177" s="55">
        <v>2769</v>
      </c>
      <c r="R177" s="13">
        <f t="shared" si="40"/>
        <v>0</v>
      </c>
      <c r="S177" s="99"/>
    </row>
    <row r="178" spans="1:19" ht="30" customHeight="1">
      <c r="A178" s="185"/>
      <c r="B178" s="7" t="s">
        <v>142</v>
      </c>
      <c r="C178" s="2">
        <v>4744</v>
      </c>
      <c r="D178" s="2">
        <v>5088</v>
      </c>
      <c r="E178" s="51">
        <f t="shared" si="36"/>
        <v>344</v>
      </c>
      <c r="F178" s="148" t="s">
        <v>347</v>
      </c>
      <c r="G178" s="20"/>
      <c r="H178" s="56">
        <v>4228</v>
      </c>
      <c r="I178" s="1">
        <f t="shared" si="37"/>
        <v>-860</v>
      </c>
      <c r="J178" s="66" t="s">
        <v>493</v>
      </c>
      <c r="K178" s="56">
        <v>4228</v>
      </c>
      <c r="L178" s="85">
        <f t="shared" si="38"/>
        <v>0</v>
      </c>
      <c r="M178" s="78"/>
      <c r="N178" s="56">
        <v>4228</v>
      </c>
      <c r="O178" s="3">
        <f t="shared" si="39"/>
        <v>0</v>
      </c>
      <c r="P178" s="100"/>
      <c r="Q178" s="56">
        <v>4228</v>
      </c>
      <c r="R178" s="3">
        <f t="shared" si="40"/>
        <v>0</v>
      </c>
      <c r="S178" s="100"/>
    </row>
    <row r="179" spans="1:19" ht="30" customHeight="1">
      <c r="A179" s="185"/>
      <c r="B179" s="7" t="s">
        <v>543</v>
      </c>
      <c r="C179" s="2">
        <v>17555</v>
      </c>
      <c r="D179" s="2">
        <v>15937</v>
      </c>
      <c r="E179" s="51">
        <f t="shared" si="36"/>
        <v>-1618</v>
      </c>
      <c r="F179" s="148" t="s">
        <v>348</v>
      </c>
      <c r="G179" s="20"/>
      <c r="H179" s="56">
        <v>16030</v>
      </c>
      <c r="I179" s="1">
        <f t="shared" si="37"/>
        <v>93</v>
      </c>
      <c r="J179" s="66"/>
      <c r="K179" s="56">
        <v>16030</v>
      </c>
      <c r="L179" s="85">
        <f t="shared" si="38"/>
        <v>0</v>
      </c>
      <c r="M179" s="78"/>
      <c r="N179" s="56">
        <v>16030</v>
      </c>
      <c r="O179" s="3">
        <f t="shared" si="39"/>
        <v>0</v>
      </c>
      <c r="P179" s="100"/>
      <c r="Q179" s="56">
        <v>21781</v>
      </c>
      <c r="R179" s="3">
        <f t="shared" si="40"/>
        <v>5751</v>
      </c>
      <c r="S179" s="100" t="s">
        <v>545</v>
      </c>
    </row>
    <row r="180" spans="1:19" ht="30" customHeight="1">
      <c r="A180" s="185"/>
      <c r="B180" s="7" t="s">
        <v>143</v>
      </c>
      <c r="C180" s="2">
        <v>51922</v>
      </c>
      <c r="D180" s="2">
        <v>55424</v>
      </c>
      <c r="E180" s="51">
        <f t="shared" si="36"/>
        <v>3502</v>
      </c>
      <c r="F180" s="148" t="s">
        <v>349</v>
      </c>
      <c r="G180" s="20"/>
      <c r="H180" s="56">
        <v>54540</v>
      </c>
      <c r="I180" s="1">
        <f t="shared" si="37"/>
        <v>-884</v>
      </c>
      <c r="J180" s="66" t="s">
        <v>494</v>
      </c>
      <c r="K180" s="56">
        <v>54540</v>
      </c>
      <c r="L180" s="85">
        <f t="shared" si="38"/>
        <v>0</v>
      </c>
      <c r="M180" s="78"/>
      <c r="N180" s="56">
        <v>54550</v>
      </c>
      <c r="O180" s="3">
        <f t="shared" si="39"/>
        <v>10</v>
      </c>
      <c r="P180" s="100"/>
      <c r="Q180" s="56">
        <v>54550</v>
      </c>
      <c r="R180" s="3">
        <f t="shared" si="40"/>
        <v>0</v>
      </c>
      <c r="S180" s="100"/>
    </row>
    <row r="181" spans="1:19" ht="30" customHeight="1">
      <c r="A181" s="185"/>
      <c r="B181" s="7" t="s">
        <v>541</v>
      </c>
      <c r="C181" s="2">
        <v>115869</v>
      </c>
      <c r="D181" s="2">
        <v>120571</v>
      </c>
      <c r="E181" s="51">
        <f t="shared" si="36"/>
        <v>4702</v>
      </c>
      <c r="F181" s="148" t="s">
        <v>359</v>
      </c>
      <c r="G181" s="20"/>
      <c r="H181" s="56">
        <v>115726</v>
      </c>
      <c r="I181" s="1">
        <f t="shared" si="37"/>
        <v>-4845</v>
      </c>
      <c r="J181" s="66" t="s">
        <v>495</v>
      </c>
      <c r="K181" s="56">
        <v>115726</v>
      </c>
      <c r="L181" s="85">
        <f t="shared" si="38"/>
        <v>0</v>
      </c>
      <c r="M181" s="78"/>
      <c r="N181" s="56">
        <v>115726</v>
      </c>
      <c r="O181" s="3">
        <f t="shared" si="39"/>
        <v>0</v>
      </c>
      <c r="P181" s="100"/>
      <c r="Q181" s="56">
        <v>31369</v>
      </c>
      <c r="R181" s="3">
        <f t="shared" si="40"/>
        <v>-84357</v>
      </c>
      <c r="S181" s="100" t="s">
        <v>542</v>
      </c>
    </row>
    <row r="182" spans="1:19" ht="30" customHeight="1">
      <c r="A182" s="185"/>
      <c r="B182" s="7" t="s">
        <v>144</v>
      </c>
      <c r="C182" s="2">
        <v>14211</v>
      </c>
      <c r="D182" s="2">
        <v>14618</v>
      </c>
      <c r="E182" s="51">
        <f t="shared" si="36"/>
        <v>407</v>
      </c>
      <c r="F182" s="148" t="s">
        <v>360</v>
      </c>
      <c r="G182" s="20"/>
      <c r="H182" s="56">
        <v>23321</v>
      </c>
      <c r="I182" s="1">
        <f t="shared" si="37"/>
        <v>8703</v>
      </c>
      <c r="J182" s="66" t="s">
        <v>496</v>
      </c>
      <c r="K182" s="56">
        <v>23321</v>
      </c>
      <c r="L182" s="85">
        <f t="shared" si="38"/>
        <v>0</v>
      </c>
      <c r="M182" s="78"/>
      <c r="N182" s="56">
        <v>23347</v>
      </c>
      <c r="O182" s="3">
        <f t="shared" si="39"/>
        <v>26</v>
      </c>
      <c r="P182" s="100"/>
      <c r="Q182" s="56">
        <v>23347</v>
      </c>
      <c r="R182" s="3">
        <f t="shared" si="40"/>
        <v>0</v>
      </c>
      <c r="S182" s="100"/>
    </row>
    <row r="183" spans="1:19" ht="30" customHeight="1">
      <c r="A183" s="185"/>
      <c r="B183" s="7" t="s">
        <v>544</v>
      </c>
      <c r="C183" s="2">
        <v>203539</v>
      </c>
      <c r="D183" s="2">
        <v>211855</v>
      </c>
      <c r="E183" s="51">
        <f t="shared" si="36"/>
        <v>8316</v>
      </c>
      <c r="F183" s="148" t="s">
        <v>361</v>
      </c>
      <c r="G183" s="20"/>
      <c r="H183" s="56">
        <v>189119</v>
      </c>
      <c r="I183" s="1">
        <f t="shared" si="37"/>
        <v>-22736</v>
      </c>
      <c r="J183" s="66" t="s">
        <v>497</v>
      </c>
      <c r="K183" s="56">
        <v>189119</v>
      </c>
      <c r="L183" s="85">
        <f t="shared" si="38"/>
        <v>0</v>
      </c>
      <c r="M183" s="78"/>
      <c r="N183" s="56">
        <v>199715</v>
      </c>
      <c r="O183" s="3">
        <f t="shared" si="39"/>
        <v>10596</v>
      </c>
      <c r="P183" s="100" t="s">
        <v>527</v>
      </c>
      <c r="Q183" s="56">
        <v>193824</v>
      </c>
      <c r="R183" s="3">
        <f t="shared" si="40"/>
        <v>-5891</v>
      </c>
      <c r="S183" s="100" t="s">
        <v>548</v>
      </c>
    </row>
    <row r="184" spans="1:19" ht="30" customHeight="1">
      <c r="A184" s="185"/>
      <c r="B184" s="7" t="s">
        <v>145</v>
      </c>
      <c r="C184" s="2">
        <v>48710</v>
      </c>
      <c r="D184" s="2">
        <v>217798</v>
      </c>
      <c r="E184" s="51">
        <f t="shared" si="36"/>
        <v>169088</v>
      </c>
      <c r="F184" s="148" t="s">
        <v>350</v>
      </c>
      <c r="G184" s="20"/>
      <c r="H184" s="56">
        <v>200664</v>
      </c>
      <c r="I184" s="1">
        <f t="shared" si="37"/>
        <v>-17134</v>
      </c>
      <c r="J184" s="66" t="s">
        <v>456</v>
      </c>
      <c r="K184" s="56">
        <v>200664</v>
      </c>
      <c r="L184" s="85">
        <f t="shared" si="38"/>
        <v>0</v>
      </c>
      <c r="M184" s="78"/>
      <c r="N184" s="56">
        <v>198068</v>
      </c>
      <c r="O184" s="3">
        <f t="shared" si="39"/>
        <v>-2596</v>
      </c>
      <c r="P184" s="100" t="s">
        <v>528</v>
      </c>
      <c r="Q184" s="56">
        <v>198068</v>
      </c>
      <c r="R184" s="3">
        <f t="shared" si="40"/>
        <v>0</v>
      </c>
      <c r="S184" s="100"/>
    </row>
    <row r="185" spans="1:19" ht="30" customHeight="1">
      <c r="A185" s="185"/>
      <c r="B185" s="7" t="s">
        <v>146</v>
      </c>
      <c r="C185" s="2">
        <v>200084</v>
      </c>
      <c r="D185" s="2">
        <v>218623</v>
      </c>
      <c r="E185" s="51">
        <f t="shared" si="36"/>
        <v>18539</v>
      </c>
      <c r="F185" s="148" t="s">
        <v>351</v>
      </c>
      <c r="G185" s="20"/>
      <c r="H185" s="56">
        <v>209124</v>
      </c>
      <c r="I185" s="1">
        <f t="shared" si="37"/>
        <v>-9499</v>
      </c>
      <c r="J185" s="66" t="s">
        <v>467</v>
      </c>
      <c r="K185" s="56">
        <v>209124</v>
      </c>
      <c r="L185" s="85">
        <f t="shared" si="38"/>
        <v>0</v>
      </c>
      <c r="M185" s="78"/>
      <c r="N185" s="56">
        <v>208604</v>
      </c>
      <c r="O185" s="3">
        <f t="shared" si="39"/>
        <v>-520</v>
      </c>
      <c r="P185" s="100" t="s">
        <v>529</v>
      </c>
      <c r="Q185" s="56">
        <v>208604</v>
      </c>
      <c r="R185" s="3">
        <f t="shared" si="40"/>
        <v>0</v>
      </c>
      <c r="S185" s="100"/>
    </row>
    <row r="186" spans="1:19" ht="30" customHeight="1">
      <c r="A186" s="185"/>
      <c r="B186" s="7" t="s">
        <v>263</v>
      </c>
      <c r="C186" s="2"/>
      <c r="D186" s="2">
        <v>17684</v>
      </c>
      <c r="E186" s="51">
        <f t="shared" si="36"/>
        <v>17684</v>
      </c>
      <c r="F186" s="148" t="s">
        <v>362</v>
      </c>
      <c r="G186" s="20"/>
      <c r="H186" s="56">
        <v>17184</v>
      </c>
      <c r="I186" s="1">
        <f t="shared" si="37"/>
        <v>-500</v>
      </c>
      <c r="J186" s="66" t="s">
        <v>498</v>
      </c>
      <c r="K186" s="56">
        <v>17184</v>
      </c>
      <c r="L186" s="85">
        <f t="shared" si="38"/>
        <v>0</v>
      </c>
      <c r="M186" s="78"/>
      <c r="N186" s="56">
        <v>17184</v>
      </c>
      <c r="O186" s="3">
        <f t="shared" si="39"/>
        <v>0</v>
      </c>
      <c r="P186" s="100"/>
      <c r="Q186" s="56">
        <v>17184</v>
      </c>
      <c r="R186" s="3">
        <f t="shared" si="40"/>
        <v>0</v>
      </c>
      <c r="S186" s="100"/>
    </row>
    <row r="187" spans="1:19" ht="30" customHeight="1">
      <c r="A187" s="185"/>
      <c r="B187" s="7" t="s">
        <v>147</v>
      </c>
      <c r="C187" s="2">
        <v>33150</v>
      </c>
      <c r="D187" s="2">
        <v>58101</v>
      </c>
      <c r="E187" s="51">
        <f t="shared" si="36"/>
        <v>24951</v>
      </c>
      <c r="F187" s="148" t="s">
        <v>352</v>
      </c>
      <c r="G187" s="20"/>
      <c r="H187" s="56">
        <v>33870</v>
      </c>
      <c r="I187" s="1">
        <f t="shared" si="37"/>
        <v>-24231</v>
      </c>
      <c r="J187" s="66" t="s">
        <v>458</v>
      </c>
      <c r="K187" s="56">
        <v>33870</v>
      </c>
      <c r="L187" s="85">
        <f t="shared" si="38"/>
        <v>0</v>
      </c>
      <c r="M187" s="78"/>
      <c r="N187" s="56">
        <v>33870</v>
      </c>
      <c r="O187" s="3">
        <f t="shared" si="39"/>
        <v>0</v>
      </c>
      <c r="P187" s="100"/>
      <c r="Q187" s="56">
        <v>33870</v>
      </c>
      <c r="R187" s="3">
        <f t="shared" si="40"/>
        <v>0</v>
      </c>
      <c r="S187" s="100"/>
    </row>
    <row r="188" spans="1:19" ht="30" customHeight="1">
      <c r="A188" s="185"/>
      <c r="B188" s="7" t="s">
        <v>148</v>
      </c>
      <c r="C188" s="2">
        <v>6185</v>
      </c>
      <c r="D188" s="2">
        <v>6218</v>
      </c>
      <c r="E188" s="51">
        <f t="shared" si="36"/>
        <v>33</v>
      </c>
      <c r="F188" s="148" t="s">
        <v>353</v>
      </c>
      <c r="G188" s="20"/>
      <c r="H188" s="56">
        <v>6218</v>
      </c>
      <c r="I188" s="1">
        <f t="shared" si="37"/>
        <v>0</v>
      </c>
      <c r="J188" s="66"/>
      <c r="K188" s="56">
        <v>6218</v>
      </c>
      <c r="L188" s="85">
        <f t="shared" si="38"/>
        <v>0</v>
      </c>
      <c r="M188" s="78"/>
      <c r="N188" s="56">
        <v>6218</v>
      </c>
      <c r="O188" s="3">
        <f t="shared" si="39"/>
        <v>0</v>
      </c>
      <c r="P188" s="100"/>
      <c r="Q188" s="56">
        <v>6218</v>
      </c>
      <c r="R188" s="3">
        <f t="shared" si="40"/>
        <v>0</v>
      </c>
      <c r="S188" s="100"/>
    </row>
    <row r="189" spans="1:19" ht="30" customHeight="1">
      <c r="A189" s="185"/>
      <c r="B189" s="7" t="s">
        <v>149</v>
      </c>
      <c r="C189" s="2">
        <v>19297</v>
      </c>
      <c r="D189" s="2">
        <v>25417</v>
      </c>
      <c r="E189" s="51">
        <f t="shared" si="36"/>
        <v>6120</v>
      </c>
      <c r="F189" s="148" t="s">
        <v>354</v>
      </c>
      <c r="G189" s="20"/>
      <c r="H189" s="56">
        <v>20688</v>
      </c>
      <c r="I189" s="1">
        <f t="shared" si="37"/>
        <v>-4729</v>
      </c>
      <c r="J189" s="66" t="s">
        <v>499</v>
      </c>
      <c r="K189" s="56">
        <v>20688</v>
      </c>
      <c r="L189" s="85">
        <f t="shared" si="38"/>
        <v>0</v>
      </c>
      <c r="M189" s="78"/>
      <c r="N189" s="56">
        <v>20688</v>
      </c>
      <c r="O189" s="3">
        <f t="shared" si="39"/>
        <v>0</v>
      </c>
      <c r="P189" s="100"/>
      <c r="Q189" s="56">
        <v>20688</v>
      </c>
      <c r="R189" s="3">
        <f t="shared" si="40"/>
        <v>0</v>
      </c>
      <c r="S189" s="100"/>
    </row>
    <row r="190" spans="1:19" ht="30" customHeight="1">
      <c r="A190" s="185"/>
      <c r="B190" s="7" t="s">
        <v>150</v>
      </c>
      <c r="C190" s="2">
        <v>18245</v>
      </c>
      <c r="D190" s="2">
        <v>28631</v>
      </c>
      <c r="E190" s="51">
        <f t="shared" si="36"/>
        <v>10386</v>
      </c>
      <c r="F190" s="148" t="s">
        <v>355</v>
      </c>
      <c r="G190" s="20"/>
      <c r="H190" s="56">
        <v>28116</v>
      </c>
      <c r="I190" s="1">
        <f t="shared" si="37"/>
        <v>-515</v>
      </c>
      <c r="J190" s="66" t="s">
        <v>477</v>
      </c>
      <c r="K190" s="56">
        <v>28116</v>
      </c>
      <c r="L190" s="85">
        <f t="shared" si="38"/>
        <v>0</v>
      </c>
      <c r="M190" s="78"/>
      <c r="N190" s="56">
        <v>28116</v>
      </c>
      <c r="O190" s="3">
        <f t="shared" si="39"/>
        <v>0</v>
      </c>
      <c r="P190" s="100"/>
      <c r="Q190" s="56">
        <v>28116</v>
      </c>
      <c r="R190" s="3">
        <f t="shared" si="40"/>
        <v>0</v>
      </c>
      <c r="S190" s="100"/>
    </row>
    <row r="191" spans="1:19" ht="30" customHeight="1">
      <c r="A191" s="185"/>
      <c r="B191" s="7" t="s">
        <v>151</v>
      </c>
      <c r="C191" s="2">
        <v>86464</v>
      </c>
      <c r="D191" s="2">
        <v>81659</v>
      </c>
      <c r="E191" s="51">
        <f t="shared" si="36"/>
        <v>-4805</v>
      </c>
      <c r="F191" s="148" t="s">
        <v>351</v>
      </c>
      <c r="G191" s="20"/>
      <c r="H191" s="56">
        <v>77859</v>
      </c>
      <c r="I191" s="1">
        <f t="shared" si="37"/>
        <v>-3800</v>
      </c>
      <c r="J191" s="66" t="s">
        <v>467</v>
      </c>
      <c r="K191" s="56">
        <v>77859</v>
      </c>
      <c r="L191" s="85">
        <f t="shared" si="38"/>
        <v>0</v>
      </c>
      <c r="M191" s="78"/>
      <c r="N191" s="56">
        <v>77859</v>
      </c>
      <c r="O191" s="3">
        <f t="shared" si="39"/>
        <v>0</v>
      </c>
      <c r="P191" s="100"/>
      <c r="Q191" s="56">
        <v>77859</v>
      </c>
      <c r="R191" s="3">
        <f t="shared" si="40"/>
        <v>0</v>
      </c>
      <c r="S191" s="100"/>
    </row>
    <row r="192" spans="1:19" ht="30" customHeight="1">
      <c r="A192" s="185"/>
      <c r="B192" s="7" t="s">
        <v>152</v>
      </c>
      <c r="C192" s="2">
        <v>17033</v>
      </c>
      <c r="D192" s="2">
        <v>16691</v>
      </c>
      <c r="E192" s="51">
        <f t="shared" si="36"/>
        <v>-342</v>
      </c>
      <c r="F192" s="148" t="s">
        <v>356</v>
      </c>
      <c r="G192" s="20"/>
      <c r="H192" s="56">
        <v>16241</v>
      </c>
      <c r="I192" s="1">
        <f t="shared" si="37"/>
        <v>-450</v>
      </c>
      <c r="J192" s="66" t="s">
        <v>500</v>
      </c>
      <c r="K192" s="56">
        <v>16241</v>
      </c>
      <c r="L192" s="85">
        <f t="shared" si="38"/>
        <v>0</v>
      </c>
      <c r="M192" s="78"/>
      <c r="N192" s="56">
        <v>16241</v>
      </c>
      <c r="O192" s="3">
        <f t="shared" si="39"/>
        <v>0</v>
      </c>
      <c r="P192" s="100"/>
      <c r="Q192" s="56">
        <v>16241</v>
      </c>
      <c r="R192" s="3">
        <f t="shared" si="40"/>
        <v>0</v>
      </c>
      <c r="S192" s="100"/>
    </row>
    <row r="193" spans="1:19" ht="30" customHeight="1">
      <c r="A193" s="185"/>
      <c r="B193" s="7" t="s">
        <v>153</v>
      </c>
      <c r="C193" s="2">
        <v>4282</v>
      </c>
      <c r="D193" s="2">
        <v>3611</v>
      </c>
      <c r="E193" s="51">
        <f t="shared" si="36"/>
        <v>-671</v>
      </c>
      <c r="F193" s="148" t="s">
        <v>357</v>
      </c>
      <c r="G193" s="20"/>
      <c r="H193" s="56">
        <v>3611</v>
      </c>
      <c r="I193" s="1">
        <f t="shared" si="37"/>
        <v>0</v>
      </c>
      <c r="J193" s="66"/>
      <c r="K193" s="56">
        <v>3611</v>
      </c>
      <c r="L193" s="85">
        <f t="shared" si="38"/>
        <v>0</v>
      </c>
      <c r="M193" s="78"/>
      <c r="N193" s="56">
        <v>3611</v>
      </c>
      <c r="O193" s="3">
        <f t="shared" si="39"/>
        <v>0</v>
      </c>
      <c r="P193" s="100"/>
      <c r="Q193" s="56">
        <v>3611</v>
      </c>
      <c r="R193" s="3">
        <f t="shared" si="40"/>
        <v>0</v>
      </c>
      <c r="S193" s="100"/>
    </row>
    <row r="194" spans="1:19" ht="30" customHeight="1">
      <c r="A194" s="185"/>
      <c r="B194" s="7" t="s">
        <v>154</v>
      </c>
      <c r="C194" s="2">
        <v>28620</v>
      </c>
      <c r="D194" s="2">
        <v>29710</v>
      </c>
      <c r="E194" s="51">
        <f t="shared" si="36"/>
        <v>1090</v>
      </c>
      <c r="F194" s="148" t="s">
        <v>358</v>
      </c>
      <c r="G194" s="20"/>
      <c r="H194" s="56">
        <v>29710</v>
      </c>
      <c r="I194" s="1">
        <f t="shared" si="37"/>
        <v>0</v>
      </c>
      <c r="J194" s="66"/>
      <c r="K194" s="56">
        <v>29710</v>
      </c>
      <c r="L194" s="85">
        <f t="shared" si="38"/>
        <v>0</v>
      </c>
      <c r="M194" s="78"/>
      <c r="N194" s="56">
        <v>29710</v>
      </c>
      <c r="O194" s="3">
        <f t="shared" si="39"/>
        <v>0</v>
      </c>
      <c r="P194" s="100"/>
      <c r="Q194" s="56">
        <v>29710</v>
      </c>
      <c r="R194" s="3">
        <f t="shared" si="40"/>
        <v>0</v>
      </c>
      <c r="S194" s="100"/>
    </row>
    <row r="195" spans="1:19" ht="30" customHeight="1">
      <c r="A195" s="185"/>
      <c r="B195" s="43" t="s">
        <v>210</v>
      </c>
      <c r="C195" s="33">
        <f>SUM(C177:C194)</f>
        <v>872656</v>
      </c>
      <c r="D195" s="33">
        <f>SUM(D177:D194)</f>
        <v>1130441</v>
      </c>
      <c r="E195" s="52">
        <f t="shared" si="36"/>
        <v>257785</v>
      </c>
      <c r="F195" s="159"/>
      <c r="G195" s="35"/>
      <c r="H195" s="48">
        <f>SUM(H177:H194)</f>
        <v>1049018</v>
      </c>
      <c r="I195" s="36">
        <f t="shared" si="37"/>
        <v>-81423</v>
      </c>
      <c r="J195" s="67"/>
      <c r="K195" s="73">
        <f>SUM(K177:K194)</f>
        <v>1049018</v>
      </c>
      <c r="L195" s="86">
        <f t="shared" si="38"/>
        <v>0</v>
      </c>
      <c r="M195" s="79"/>
      <c r="N195" s="48">
        <f>SUM(N177:N194)</f>
        <v>1056534</v>
      </c>
      <c r="O195" s="34">
        <f t="shared" si="39"/>
        <v>7516</v>
      </c>
      <c r="P195" s="101"/>
      <c r="Q195" s="48">
        <f>SUM(Q177:Q194)</f>
        <v>972037</v>
      </c>
      <c r="R195" s="34">
        <f t="shared" si="40"/>
        <v>-84497</v>
      </c>
      <c r="S195" s="101"/>
    </row>
    <row r="196" spans="1:19" ht="30" customHeight="1">
      <c r="A196" s="185"/>
      <c r="B196" s="7" t="s">
        <v>155</v>
      </c>
      <c r="C196" s="2">
        <v>353789</v>
      </c>
      <c r="D196" s="2">
        <v>353825</v>
      </c>
      <c r="E196" s="51">
        <f t="shared" si="36"/>
        <v>36</v>
      </c>
      <c r="F196" s="148" t="s">
        <v>363</v>
      </c>
      <c r="G196" s="20"/>
      <c r="H196" s="56">
        <v>352447</v>
      </c>
      <c r="I196" s="1">
        <f t="shared" ref="I196:I245" si="50">H196-D196</f>
        <v>-1378</v>
      </c>
      <c r="J196" s="66" t="s">
        <v>501</v>
      </c>
      <c r="K196" s="72">
        <v>352447</v>
      </c>
      <c r="L196" s="85">
        <f t="shared" si="38"/>
        <v>0</v>
      </c>
      <c r="M196" s="78"/>
      <c r="N196" s="56">
        <v>352379</v>
      </c>
      <c r="O196" s="3">
        <f t="shared" ref="O196:O245" si="51">N196-K196</f>
        <v>-68</v>
      </c>
      <c r="P196" s="100"/>
      <c r="Q196" s="56">
        <v>352379</v>
      </c>
      <c r="R196" s="3">
        <f t="shared" ref="R196:R245" si="52">Q196-N196</f>
        <v>0</v>
      </c>
      <c r="S196" s="100"/>
    </row>
    <row r="197" spans="1:19" ht="30" customHeight="1">
      <c r="A197" s="185"/>
      <c r="B197" s="7" t="s">
        <v>156</v>
      </c>
      <c r="C197" s="2">
        <v>53786</v>
      </c>
      <c r="D197" s="2">
        <v>64147</v>
      </c>
      <c r="E197" s="51">
        <f t="shared" ref="E197:E245" si="53">D197-C197</f>
        <v>10361</v>
      </c>
      <c r="F197" s="150" t="s">
        <v>364</v>
      </c>
      <c r="G197" s="20"/>
      <c r="H197" s="56">
        <v>55706</v>
      </c>
      <c r="I197" s="1">
        <f t="shared" si="50"/>
        <v>-8441</v>
      </c>
      <c r="J197" s="66" t="s">
        <v>456</v>
      </c>
      <c r="K197" s="72">
        <v>55706</v>
      </c>
      <c r="L197" s="85">
        <f t="shared" ref="L197:L245" si="54">K197-H197</f>
        <v>0</v>
      </c>
      <c r="M197" s="78"/>
      <c r="N197" s="56">
        <v>51886</v>
      </c>
      <c r="O197" s="3">
        <f t="shared" si="51"/>
        <v>-3820</v>
      </c>
      <c r="P197" s="100" t="s">
        <v>530</v>
      </c>
      <c r="Q197" s="56">
        <v>51874</v>
      </c>
      <c r="R197" s="3">
        <f t="shared" si="52"/>
        <v>-12</v>
      </c>
      <c r="S197" s="100"/>
    </row>
    <row r="198" spans="1:19" ht="30" customHeight="1">
      <c r="A198" s="185"/>
      <c r="B198" s="7" t="s">
        <v>157</v>
      </c>
      <c r="C198" s="2">
        <v>51873</v>
      </c>
      <c r="D198" s="2">
        <v>6866</v>
      </c>
      <c r="E198" s="51">
        <f t="shared" si="53"/>
        <v>-45007</v>
      </c>
      <c r="F198" s="148" t="s">
        <v>365</v>
      </c>
      <c r="G198" s="20"/>
      <c r="H198" s="56">
        <v>4047</v>
      </c>
      <c r="I198" s="1">
        <f t="shared" si="50"/>
        <v>-2819</v>
      </c>
      <c r="J198" s="66" t="s">
        <v>502</v>
      </c>
      <c r="K198" s="72">
        <v>4047</v>
      </c>
      <c r="L198" s="85">
        <f t="shared" si="54"/>
        <v>0</v>
      </c>
      <c r="M198" s="78"/>
      <c r="N198" s="56">
        <v>4047</v>
      </c>
      <c r="O198" s="3">
        <f t="shared" si="51"/>
        <v>0</v>
      </c>
      <c r="P198" s="100"/>
      <c r="Q198" s="56">
        <v>4047</v>
      </c>
      <c r="R198" s="3">
        <f t="shared" si="52"/>
        <v>0</v>
      </c>
      <c r="S198" s="100"/>
    </row>
    <row r="199" spans="1:19" ht="30" customHeight="1">
      <c r="A199" s="185"/>
      <c r="B199" s="32" t="s">
        <v>211</v>
      </c>
      <c r="C199" s="33">
        <f>SUM(C196:C198)</f>
        <v>459448</v>
      </c>
      <c r="D199" s="33">
        <f>SUM(D196:D198)</f>
        <v>424838</v>
      </c>
      <c r="E199" s="52">
        <f t="shared" si="53"/>
        <v>-34610</v>
      </c>
      <c r="F199" s="159"/>
      <c r="G199" s="35"/>
      <c r="H199" s="48">
        <f>SUM(H196:H198)</f>
        <v>412200</v>
      </c>
      <c r="I199" s="36">
        <f t="shared" si="50"/>
        <v>-12638</v>
      </c>
      <c r="J199" s="67"/>
      <c r="K199" s="73">
        <f>SUM(K196:K198)</f>
        <v>412200</v>
      </c>
      <c r="L199" s="86">
        <f t="shared" si="54"/>
        <v>0</v>
      </c>
      <c r="M199" s="79"/>
      <c r="N199" s="48">
        <f>SUM(N196:N198)</f>
        <v>408312</v>
      </c>
      <c r="O199" s="34">
        <f t="shared" si="51"/>
        <v>-3888</v>
      </c>
      <c r="P199" s="101"/>
      <c r="Q199" s="48">
        <f>SUM(Q196:Q198)</f>
        <v>408300</v>
      </c>
      <c r="R199" s="34">
        <f t="shared" si="52"/>
        <v>-12</v>
      </c>
      <c r="S199" s="101"/>
    </row>
    <row r="200" spans="1:19" ht="30" customHeight="1">
      <c r="A200" s="185"/>
      <c r="B200" s="7" t="s">
        <v>158</v>
      </c>
      <c r="C200" s="2">
        <v>2308</v>
      </c>
      <c r="D200" s="2">
        <v>2355</v>
      </c>
      <c r="E200" s="51">
        <f t="shared" si="53"/>
        <v>47</v>
      </c>
      <c r="F200" s="148" t="s">
        <v>366</v>
      </c>
      <c r="G200" s="20"/>
      <c r="H200" s="56">
        <v>2365</v>
      </c>
      <c r="I200" s="1">
        <f t="shared" si="50"/>
        <v>10</v>
      </c>
      <c r="J200" s="66"/>
      <c r="K200" s="56">
        <v>2365</v>
      </c>
      <c r="L200" s="85">
        <f t="shared" si="54"/>
        <v>0</v>
      </c>
      <c r="M200" s="78"/>
      <c r="N200" s="56">
        <v>2355</v>
      </c>
      <c r="O200" s="3">
        <f t="shared" si="51"/>
        <v>-10</v>
      </c>
      <c r="P200" s="100"/>
      <c r="Q200" s="56">
        <v>2355</v>
      </c>
      <c r="R200" s="3">
        <f t="shared" si="52"/>
        <v>0</v>
      </c>
      <c r="S200" s="100"/>
    </row>
    <row r="201" spans="1:19" ht="30" customHeight="1">
      <c r="A201" s="185"/>
      <c r="B201" s="7" t="s">
        <v>159</v>
      </c>
      <c r="C201" s="2">
        <v>2997</v>
      </c>
      <c r="D201" s="2">
        <v>2997</v>
      </c>
      <c r="E201" s="51">
        <f t="shared" si="53"/>
        <v>0</v>
      </c>
      <c r="F201" s="148" t="s">
        <v>367</v>
      </c>
      <c r="G201" s="20"/>
      <c r="H201" s="56">
        <v>2997</v>
      </c>
      <c r="I201" s="1">
        <f t="shared" si="50"/>
        <v>0</v>
      </c>
      <c r="J201" s="66"/>
      <c r="K201" s="56">
        <v>2997</v>
      </c>
      <c r="L201" s="85">
        <f t="shared" si="54"/>
        <v>0</v>
      </c>
      <c r="M201" s="78"/>
      <c r="N201" s="56">
        <v>2997</v>
      </c>
      <c r="O201" s="3">
        <f t="shared" si="51"/>
        <v>0</v>
      </c>
      <c r="P201" s="100"/>
      <c r="Q201" s="56">
        <v>2997</v>
      </c>
      <c r="R201" s="3">
        <f t="shared" si="52"/>
        <v>0</v>
      </c>
      <c r="S201" s="100"/>
    </row>
    <row r="202" spans="1:19" ht="30" customHeight="1">
      <c r="A202" s="185"/>
      <c r="B202" s="7" t="s">
        <v>160</v>
      </c>
      <c r="C202" s="2">
        <v>3419</v>
      </c>
      <c r="D202" s="2">
        <v>3476</v>
      </c>
      <c r="E202" s="51">
        <f t="shared" si="53"/>
        <v>57</v>
      </c>
      <c r="F202" s="148" t="s">
        <v>368</v>
      </c>
      <c r="G202" s="20"/>
      <c r="H202" s="56">
        <v>3472</v>
      </c>
      <c r="I202" s="1">
        <f t="shared" si="50"/>
        <v>-4</v>
      </c>
      <c r="J202" s="66"/>
      <c r="K202" s="56">
        <v>3472</v>
      </c>
      <c r="L202" s="85">
        <f t="shared" si="54"/>
        <v>0</v>
      </c>
      <c r="M202" s="78"/>
      <c r="N202" s="56">
        <v>3472</v>
      </c>
      <c r="O202" s="3">
        <f t="shared" si="51"/>
        <v>0</v>
      </c>
      <c r="P202" s="100"/>
      <c r="Q202" s="56">
        <v>3472</v>
      </c>
      <c r="R202" s="3">
        <f t="shared" si="52"/>
        <v>0</v>
      </c>
      <c r="S202" s="100"/>
    </row>
    <row r="203" spans="1:19" ht="30" customHeight="1">
      <c r="A203" s="185"/>
      <c r="B203" s="7" t="s">
        <v>161</v>
      </c>
      <c r="C203" s="2">
        <v>14950</v>
      </c>
      <c r="D203" s="2">
        <v>15178</v>
      </c>
      <c r="E203" s="51">
        <f t="shared" si="53"/>
        <v>228</v>
      </c>
      <c r="F203" s="148" t="s">
        <v>369</v>
      </c>
      <c r="G203" s="20"/>
      <c r="H203" s="56">
        <v>14926</v>
      </c>
      <c r="I203" s="1">
        <f t="shared" si="50"/>
        <v>-252</v>
      </c>
      <c r="J203" s="66" t="s">
        <v>456</v>
      </c>
      <c r="K203" s="56">
        <v>14926</v>
      </c>
      <c r="L203" s="85">
        <f t="shared" si="54"/>
        <v>0</v>
      </c>
      <c r="M203" s="78"/>
      <c r="N203" s="56">
        <v>14880</v>
      </c>
      <c r="O203" s="3">
        <f t="shared" si="51"/>
        <v>-46</v>
      </c>
      <c r="P203" s="100"/>
      <c r="Q203" s="56">
        <v>14880</v>
      </c>
      <c r="R203" s="3">
        <f t="shared" si="52"/>
        <v>0</v>
      </c>
      <c r="S203" s="100"/>
    </row>
    <row r="204" spans="1:19" ht="30" customHeight="1">
      <c r="A204" s="185"/>
      <c r="B204" s="7" t="s">
        <v>162</v>
      </c>
      <c r="C204" s="2">
        <v>22815</v>
      </c>
      <c r="D204" s="2">
        <v>15153</v>
      </c>
      <c r="E204" s="51">
        <f t="shared" si="53"/>
        <v>-7662</v>
      </c>
      <c r="F204" s="148" t="s">
        <v>370</v>
      </c>
      <c r="G204" s="20"/>
      <c r="H204" s="56">
        <v>15056</v>
      </c>
      <c r="I204" s="1">
        <f t="shared" si="50"/>
        <v>-97</v>
      </c>
      <c r="J204" s="66"/>
      <c r="K204" s="56">
        <v>15056</v>
      </c>
      <c r="L204" s="85">
        <f t="shared" si="54"/>
        <v>0</v>
      </c>
      <c r="M204" s="78"/>
      <c r="N204" s="56">
        <v>15053</v>
      </c>
      <c r="O204" s="3">
        <f t="shared" si="51"/>
        <v>-3</v>
      </c>
      <c r="P204" s="100"/>
      <c r="Q204" s="56">
        <v>15053</v>
      </c>
      <c r="R204" s="3">
        <f t="shared" si="52"/>
        <v>0</v>
      </c>
      <c r="S204" s="100"/>
    </row>
    <row r="205" spans="1:19" ht="30" customHeight="1">
      <c r="A205" s="185"/>
      <c r="B205" s="7" t="s">
        <v>163</v>
      </c>
      <c r="C205" s="2">
        <v>2887</v>
      </c>
      <c r="D205" s="2">
        <v>3003</v>
      </c>
      <c r="E205" s="51">
        <f t="shared" si="53"/>
        <v>116</v>
      </c>
      <c r="F205" s="148" t="s">
        <v>371</v>
      </c>
      <c r="G205" s="20"/>
      <c r="H205" s="56">
        <v>4091</v>
      </c>
      <c r="I205" s="1">
        <f t="shared" si="50"/>
        <v>1088</v>
      </c>
      <c r="J205" s="66" t="s">
        <v>503</v>
      </c>
      <c r="K205" s="56">
        <v>4091</v>
      </c>
      <c r="L205" s="85">
        <f t="shared" si="54"/>
        <v>0</v>
      </c>
      <c r="M205" s="78"/>
      <c r="N205" s="56">
        <v>4082</v>
      </c>
      <c r="O205" s="3">
        <f t="shared" si="51"/>
        <v>-9</v>
      </c>
      <c r="P205" s="100"/>
      <c r="Q205" s="56">
        <v>4082</v>
      </c>
      <c r="R205" s="3">
        <f t="shared" si="52"/>
        <v>0</v>
      </c>
      <c r="S205" s="100"/>
    </row>
    <row r="206" spans="1:19" ht="30" customHeight="1">
      <c r="A206" s="185"/>
      <c r="B206" s="7" t="s">
        <v>164</v>
      </c>
      <c r="C206" s="2">
        <v>6648</v>
      </c>
      <c r="D206" s="2">
        <v>5002</v>
      </c>
      <c r="E206" s="51">
        <f t="shared" si="53"/>
        <v>-1646</v>
      </c>
      <c r="F206" s="148" t="s">
        <v>372</v>
      </c>
      <c r="G206" s="20"/>
      <c r="H206" s="56">
        <v>5049</v>
      </c>
      <c r="I206" s="1">
        <f t="shared" si="50"/>
        <v>47</v>
      </c>
      <c r="J206" s="66"/>
      <c r="K206" s="56">
        <v>5049</v>
      </c>
      <c r="L206" s="85">
        <f t="shared" si="54"/>
        <v>0</v>
      </c>
      <c r="M206" s="78"/>
      <c r="N206" s="56">
        <v>5049</v>
      </c>
      <c r="O206" s="3">
        <f t="shared" si="51"/>
        <v>0</v>
      </c>
      <c r="P206" s="100"/>
      <c r="Q206" s="56">
        <v>5049</v>
      </c>
      <c r="R206" s="3">
        <f t="shared" si="52"/>
        <v>0</v>
      </c>
      <c r="S206" s="100"/>
    </row>
    <row r="207" spans="1:19" ht="30" customHeight="1">
      <c r="A207" s="185"/>
      <c r="B207" s="7" t="s">
        <v>167</v>
      </c>
      <c r="C207" s="2">
        <v>41895</v>
      </c>
      <c r="D207" s="2">
        <v>49349</v>
      </c>
      <c r="E207" s="51">
        <f t="shared" si="53"/>
        <v>7454</v>
      </c>
      <c r="F207" s="148" t="s">
        <v>373</v>
      </c>
      <c r="G207" s="20"/>
      <c r="H207" s="56">
        <v>47079</v>
      </c>
      <c r="I207" s="1">
        <f t="shared" si="50"/>
        <v>-2270</v>
      </c>
      <c r="J207" s="66" t="s">
        <v>504</v>
      </c>
      <c r="K207" s="56">
        <v>47079</v>
      </c>
      <c r="L207" s="85">
        <f t="shared" si="54"/>
        <v>0</v>
      </c>
      <c r="M207" s="78"/>
      <c r="N207" s="56">
        <v>47078</v>
      </c>
      <c r="O207" s="3">
        <f t="shared" si="51"/>
        <v>-1</v>
      </c>
      <c r="P207" s="100"/>
      <c r="Q207" s="56">
        <v>51552</v>
      </c>
      <c r="R207" s="3">
        <f t="shared" si="52"/>
        <v>4474</v>
      </c>
      <c r="S207" s="100" t="s">
        <v>546</v>
      </c>
    </row>
    <row r="208" spans="1:19" ht="30" customHeight="1">
      <c r="A208" s="185"/>
      <c r="B208" s="7" t="s">
        <v>168</v>
      </c>
      <c r="C208" s="2">
        <v>2818</v>
      </c>
      <c r="D208" s="2">
        <v>2781</v>
      </c>
      <c r="E208" s="51">
        <f t="shared" si="53"/>
        <v>-37</v>
      </c>
      <c r="F208" s="150" t="s">
        <v>374</v>
      </c>
      <c r="G208" s="20"/>
      <c r="H208" s="56">
        <v>2810</v>
      </c>
      <c r="I208" s="1">
        <f t="shared" si="50"/>
        <v>29</v>
      </c>
      <c r="J208" s="66"/>
      <c r="K208" s="56">
        <v>2810</v>
      </c>
      <c r="L208" s="85">
        <f t="shared" si="54"/>
        <v>0</v>
      </c>
      <c r="M208" s="78"/>
      <c r="N208" s="56">
        <v>2810</v>
      </c>
      <c r="O208" s="3">
        <f t="shared" si="51"/>
        <v>0</v>
      </c>
      <c r="P208" s="100"/>
      <c r="Q208" s="56">
        <v>2810</v>
      </c>
      <c r="R208" s="3">
        <f t="shared" si="52"/>
        <v>0</v>
      </c>
      <c r="S208" s="100"/>
    </row>
    <row r="209" spans="1:19" ht="30" customHeight="1">
      <c r="A209" s="185"/>
      <c r="B209" s="44" t="s">
        <v>227</v>
      </c>
      <c r="C209" s="33">
        <f>SUM(C200:C208)</f>
        <v>100737</v>
      </c>
      <c r="D209" s="33">
        <f>SUM(D200:D208)</f>
        <v>99294</v>
      </c>
      <c r="E209" s="52">
        <f t="shared" si="53"/>
        <v>-1443</v>
      </c>
      <c r="F209" s="159"/>
      <c r="G209" s="35"/>
      <c r="H209" s="48">
        <f>SUM(H200:H208)</f>
        <v>97845</v>
      </c>
      <c r="I209" s="36">
        <f t="shared" si="50"/>
        <v>-1449</v>
      </c>
      <c r="J209" s="67"/>
      <c r="K209" s="73">
        <f>SUM(K200:K208)</f>
        <v>97845</v>
      </c>
      <c r="L209" s="86">
        <f t="shared" si="54"/>
        <v>0</v>
      </c>
      <c r="M209" s="79"/>
      <c r="N209" s="48">
        <f>SUM(N200:N208)</f>
        <v>97776</v>
      </c>
      <c r="O209" s="34">
        <f t="shared" si="51"/>
        <v>-69</v>
      </c>
      <c r="P209" s="101"/>
      <c r="Q209" s="48">
        <f>SUM(Q200:Q208)</f>
        <v>102250</v>
      </c>
      <c r="R209" s="34">
        <f t="shared" si="52"/>
        <v>4474</v>
      </c>
      <c r="S209" s="101"/>
    </row>
    <row r="210" spans="1:19" ht="30" customHeight="1">
      <c r="A210" s="185"/>
      <c r="B210" s="7" t="s">
        <v>165</v>
      </c>
      <c r="C210" s="2">
        <v>1044</v>
      </c>
      <c r="D210" s="2">
        <v>1038</v>
      </c>
      <c r="E210" s="51">
        <f t="shared" si="53"/>
        <v>-6</v>
      </c>
      <c r="F210" s="148" t="s">
        <v>375</v>
      </c>
      <c r="G210" s="20"/>
      <c r="H210" s="56">
        <v>1038</v>
      </c>
      <c r="I210" s="1">
        <f t="shared" si="50"/>
        <v>0</v>
      </c>
      <c r="J210" s="66"/>
      <c r="K210" s="72">
        <v>1038</v>
      </c>
      <c r="L210" s="85">
        <f t="shared" si="54"/>
        <v>0</v>
      </c>
      <c r="M210" s="78"/>
      <c r="N210" s="56">
        <v>1038</v>
      </c>
      <c r="O210" s="3">
        <f t="shared" si="51"/>
        <v>0</v>
      </c>
      <c r="P210" s="100"/>
      <c r="Q210" s="56">
        <v>1038</v>
      </c>
      <c r="R210" s="3">
        <f t="shared" si="52"/>
        <v>0</v>
      </c>
      <c r="S210" s="100"/>
    </row>
    <row r="211" spans="1:19" ht="30" customHeight="1">
      <c r="A211" s="185"/>
      <c r="B211" s="7" t="s">
        <v>166</v>
      </c>
      <c r="C211" s="2">
        <v>105448</v>
      </c>
      <c r="D211" s="2">
        <v>108162</v>
      </c>
      <c r="E211" s="51">
        <f t="shared" si="53"/>
        <v>2714</v>
      </c>
      <c r="F211" s="148" t="s">
        <v>376</v>
      </c>
      <c r="G211" s="20"/>
      <c r="H211" s="56">
        <v>107161</v>
      </c>
      <c r="I211" s="1">
        <f t="shared" si="50"/>
        <v>-1001</v>
      </c>
      <c r="J211" s="66" t="s">
        <v>456</v>
      </c>
      <c r="K211" s="72">
        <v>107161</v>
      </c>
      <c r="L211" s="85">
        <f t="shared" si="54"/>
        <v>0</v>
      </c>
      <c r="M211" s="78"/>
      <c r="N211" s="56">
        <v>107161</v>
      </c>
      <c r="O211" s="3">
        <f t="shared" si="51"/>
        <v>0</v>
      </c>
      <c r="P211" s="100"/>
      <c r="Q211" s="56">
        <v>107161</v>
      </c>
      <c r="R211" s="3">
        <f t="shared" si="52"/>
        <v>0</v>
      </c>
      <c r="S211" s="100"/>
    </row>
    <row r="212" spans="1:19" ht="30" customHeight="1">
      <c r="A212" s="185"/>
      <c r="B212" s="45" t="s">
        <v>212</v>
      </c>
      <c r="C212" s="33">
        <f>SUM(C210:C211)</f>
        <v>106492</v>
      </c>
      <c r="D212" s="33">
        <f>SUM(D210:D211)</f>
        <v>109200</v>
      </c>
      <c r="E212" s="53">
        <f t="shared" si="53"/>
        <v>2708</v>
      </c>
      <c r="F212" s="159"/>
      <c r="G212" s="46"/>
      <c r="H212" s="59">
        <f>SUM(H210:H211)</f>
        <v>108199</v>
      </c>
      <c r="I212" s="33">
        <f t="shared" si="50"/>
        <v>-1001</v>
      </c>
      <c r="J212" s="70"/>
      <c r="K212" s="76">
        <f>SUM(K210:K211)</f>
        <v>108199</v>
      </c>
      <c r="L212" s="90">
        <f t="shared" si="54"/>
        <v>0</v>
      </c>
      <c r="M212" s="82"/>
      <c r="N212" s="59">
        <f>SUM(N210:N211)</f>
        <v>108199</v>
      </c>
      <c r="O212" s="92">
        <f t="shared" si="51"/>
        <v>0</v>
      </c>
      <c r="P212" s="104"/>
      <c r="Q212" s="59">
        <f>SUM(Q210:Q211)</f>
        <v>108199</v>
      </c>
      <c r="R212" s="92">
        <f t="shared" si="52"/>
        <v>0</v>
      </c>
      <c r="S212" s="104"/>
    </row>
    <row r="213" spans="1:19" ht="30" customHeight="1">
      <c r="A213" s="185"/>
      <c r="B213" s="7" t="s">
        <v>169</v>
      </c>
      <c r="C213" s="2">
        <v>11707</v>
      </c>
      <c r="D213" s="2">
        <v>11376</v>
      </c>
      <c r="E213" s="51">
        <f t="shared" si="53"/>
        <v>-331</v>
      </c>
      <c r="F213" s="150" t="s">
        <v>377</v>
      </c>
      <c r="G213" s="20"/>
      <c r="H213" s="56">
        <v>11376</v>
      </c>
      <c r="I213" s="1">
        <f t="shared" si="50"/>
        <v>0</v>
      </c>
      <c r="J213" s="66"/>
      <c r="K213" s="72">
        <v>11376</v>
      </c>
      <c r="L213" s="85">
        <f t="shared" si="54"/>
        <v>0</v>
      </c>
      <c r="M213" s="78"/>
      <c r="N213" s="56">
        <v>11376</v>
      </c>
      <c r="O213" s="3">
        <f t="shared" si="51"/>
        <v>0</v>
      </c>
      <c r="P213" s="100"/>
      <c r="Q213" s="56">
        <v>11376</v>
      </c>
      <c r="R213" s="3">
        <f t="shared" si="52"/>
        <v>0</v>
      </c>
      <c r="S213" s="100"/>
    </row>
    <row r="214" spans="1:19" ht="30" customHeight="1">
      <c r="A214" s="185"/>
      <c r="B214" s="7" t="s">
        <v>170</v>
      </c>
      <c r="C214" s="2">
        <v>4449</v>
      </c>
      <c r="D214" s="2">
        <v>6556</v>
      </c>
      <c r="E214" s="51">
        <f t="shared" si="53"/>
        <v>2107</v>
      </c>
      <c r="F214" s="150" t="s">
        <v>378</v>
      </c>
      <c r="G214" s="20"/>
      <c r="H214" s="56">
        <v>6664</v>
      </c>
      <c r="I214" s="1">
        <f t="shared" si="50"/>
        <v>108</v>
      </c>
      <c r="J214" s="66" t="s">
        <v>505</v>
      </c>
      <c r="K214" s="72">
        <v>6664</v>
      </c>
      <c r="L214" s="85">
        <f t="shared" si="54"/>
        <v>0</v>
      </c>
      <c r="M214" s="78"/>
      <c r="N214" s="56">
        <v>6647</v>
      </c>
      <c r="O214" s="3">
        <f t="shared" si="51"/>
        <v>-17</v>
      </c>
      <c r="P214" s="100"/>
      <c r="Q214" s="56">
        <v>6647</v>
      </c>
      <c r="R214" s="3">
        <f t="shared" si="52"/>
        <v>0</v>
      </c>
      <c r="S214" s="100"/>
    </row>
    <row r="215" spans="1:19" ht="30" customHeight="1">
      <c r="A215" s="185"/>
      <c r="B215" s="7" t="s">
        <v>171</v>
      </c>
      <c r="C215" s="2">
        <v>180084</v>
      </c>
      <c r="D215" s="2">
        <v>293108</v>
      </c>
      <c r="E215" s="51">
        <f t="shared" si="53"/>
        <v>113024</v>
      </c>
      <c r="F215" s="150" t="s">
        <v>379</v>
      </c>
      <c r="G215" s="20"/>
      <c r="H215" s="56">
        <v>286327</v>
      </c>
      <c r="I215" s="1">
        <f t="shared" si="50"/>
        <v>-6781</v>
      </c>
      <c r="J215" s="66" t="s">
        <v>456</v>
      </c>
      <c r="K215" s="72">
        <v>286327</v>
      </c>
      <c r="L215" s="85">
        <f t="shared" si="54"/>
        <v>0</v>
      </c>
      <c r="M215" s="78"/>
      <c r="N215" s="56">
        <v>286327</v>
      </c>
      <c r="O215" s="3">
        <f t="shared" si="51"/>
        <v>0</v>
      </c>
      <c r="P215" s="100"/>
      <c r="Q215" s="56">
        <v>286327</v>
      </c>
      <c r="R215" s="3">
        <f t="shared" si="52"/>
        <v>0</v>
      </c>
      <c r="S215" s="100"/>
    </row>
    <row r="216" spans="1:19" ht="30" customHeight="1">
      <c r="A216" s="185"/>
      <c r="B216" s="32" t="s">
        <v>213</v>
      </c>
      <c r="C216" s="33">
        <f>SUM(C213:C215)</f>
        <v>196240</v>
      </c>
      <c r="D216" s="33">
        <f>SUM(D213:D215)</f>
        <v>311040</v>
      </c>
      <c r="E216" s="52">
        <f t="shared" si="53"/>
        <v>114800</v>
      </c>
      <c r="F216" s="159"/>
      <c r="G216" s="35"/>
      <c r="H216" s="48">
        <f>SUM(H213:H215)</f>
        <v>304367</v>
      </c>
      <c r="I216" s="36">
        <f t="shared" si="50"/>
        <v>-6673</v>
      </c>
      <c r="J216" s="67"/>
      <c r="K216" s="73">
        <f>SUM(K213:K215)</f>
        <v>304367</v>
      </c>
      <c r="L216" s="86">
        <f t="shared" si="54"/>
        <v>0</v>
      </c>
      <c r="M216" s="79"/>
      <c r="N216" s="48">
        <f>SUM(N213:N215)</f>
        <v>304350</v>
      </c>
      <c r="O216" s="34">
        <f t="shared" si="51"/>
        <v>-17</v>
      </c>
      <c r="P216" s="101"/>
      <c r="Q216" s="48">
        <f>SUM(Q213:Q215)</f>
        <v>304350</v>
      </c>
      <c r="R216" s="34">
        <f t="shared" si="52"/>
        <v>0</v>
      </c>
      <c r="S216" s="101"/>
    </row>
    <row r="217" spans="1:19" ht="30" customHeight="1">
      <c r="A217" s="185"/>
      <c r="B217" s="7" t="s">
        <v>172</v>
      </c>
      <c r="C217" s="2">
        <v>37032</v>
      </c>
      <c r="D217" s="2">
        <v>41851</v>
      </c>
      <c r="E217" s="3">
        <f t="shared" si="53"/>
        <v>4819</v>
      </c>
      <c r="F217" s="160" t="s">
        <v>380</v>
      </c>
      <c r="G217" s="20"/>
      <c r="H217" s="56">
        <v>40718</v>
      </c>
      <c r="I217" s="1">
        <f t="shared" si="50"/>
        <v>-1133</v>
      </c>
      <c r="J217" s="66" t="s">
        <v>458</v>
      </c>
      <c r="K217" s="72">
        <v>40718</v>
      </c>
      <c r="L217" s="85">
        <f t="shared" si="54"/>
        <v>0</v>
      </c>
      <c r="M217" s="78"/>
      <c r="N217" s="56">
        <v>40628</v>
      </c>
      <c r="O217" s="3">
        <f t="shared" si="51"/>
        <v>-90</v>
      </c>
      <c r="P217" s="100"/>
      <c r="Q217" s="56">
        <v>40628</v>
      </c>
      <c r="R217" s="3">
        <f t="shared" si="52"/>
        <v>0</v>
      </c>
      <c r="S217" s="100"/>
    </row>
    <row r="218" spans="1:19" ht="30" customHeight="1">
      <c r="A218" s="185"/>
      <c r="B218" s="7" t="s">
        <v>173</v>
      </c>
      <c r="C218" s="2">
        <v>34180</v>
      </c>
      <c r="D218" s="2">
        <v>38478</v>
      </c>
      <c r="E218" s="3">
        <f t="shared" si="53"/>
        <v>4298</v>
      </c>
      <c r="F218" s="161" t="s">
        <v>381</v>
      </c>
      <c r="G218" s="20"/>
      <c r="H218" s="56">
        <v>33060</v>
      </c>
      <c r="I218" s="1">
        <f t="shared" si="50"/>
        <v>-5418</v>
      </c>
      <c r="J218" s="66" t="s">
        <v>456</v>
      </c>
      <c r="K218" s="72">
        <v>33060</v>
      </c>
      <c r="L218" s="85">
        <f t="shared" si="54"/>
        <v>0</v>
      </c>
      <c r="M218" s="78"/>
      <c r="N218" s="56">
        <v>33060</v>
      </c>
      <c r="O218" s="3">
        <f t="shared" si="51"/>
        <v>0</v>
      </c>
      <c r="P218" s="100"/>
      <c r="Q218" s="56">
        <v>33060</v>
      </c>
      <c r="R218" s="3">
        <f t="shared" si="52"/>
        <v>0</v>
      </c>
      <c r="S218" s="100"/>
    </row>
    <row r="219" spans="1:19" ht="30" customHeight="1">
      <c r="A219" s="185"/>
      <c r="B219" s="7" t="s">
        <v>174</v>
      </c>
      <c r="C219" s="8">
        <v>531</v>
      </c>
      <c r="D219" s="8">
        <v>209</v>
      </c>
      <c r="E219" s="3">
        <f t="shared" si="53"/>
        <v>-322</v>
      </c>
      <c r="F219" s="161" t="s">
        <v>382</v>
      </c>
      <c r="G219" s="20"/>
      <c r="H219" s="56">
        <v>209</v>
      </c>
      <c r="I219" s="1">
        <f t="shared" si="50"/>
        <v>0</v>
      </c>
      <c r="J219" s="66"/>
      <c r="K219" s="72">
        <v>209</v>
      </c>
      <c r="L219" s="85">
        <f t="shared" si="54"/>
        <v>0</v>
      </c>
      <c r="M219" s="78"/>
      <c r="N219" s="56">
        <v>209</v>
      </c>
      <c r="O219" s="3">
        <f t="shared" si="51"/>
        <v>0</v>
      </c>
      <c r="P219" s="100"/>
      <c r="Q219" s="56">
        <v>209</v>
      </c>
      <c r="R219" s="3">
        <f t="shared" si="52"/>
        <v>0</v>
      </c>
      <c r="S219" s="100"/>
    </row>
    <row r="220" spans="1:19" ht="30" customHeight="1">
      <c r="A220" s="186"/>
      <c r="B220" s="32" t="s">
        <v>175</v>
      </c>
      <c r="C220" s="33">
        <f>SUM(C217:C219)</f>
        <v>71743</v>
      </c>
      <c r="D220" s="33">
        <f>SUM(D217:D219)</f>
        <v>80538</v>
      </c>
      <c r="E220" s="34">
        <f t="shared" si="53"/>
        <v>8795</v>
      </c>
      <c r="F220" s="141"/>
      <c r="G220" s="35"/>
      <c r="H220" s="48">
        <f>SUM(H217:H219)</f>
        <v>73987</v>
      </c>
      <c r="I220" s="36">
        <f t="shared" si="50"/>
        <v>-6551</v>
      </c>
      <c r="J220" s="67"/>
      <c r="K220" s="73">
        <f>SUM(K217:K219)</f>
        <v>73987</v>
      </c>
      <c r="L220" s="86">
        <f t="shared" si="54"/>
        <v>0</v>
      </c>
      <c r="M220" s="79"/>
      <c r="N220" s="48">
        <f>SUM(N217:N219)</f>
        <v>73897</v>
      </c>
      <c r="O220" s="34">
        <f t="shared" si="51"/>
        <v>-90</v>
      </c>
      <c r="P220" s="101"/>
      <c r="Q220" s="48">
        <f>SUM(Q217:Q219)</f>
        <v>73897</v>
      </c>
      <c r="R220" s="34">
        <f t="shared" si="52"/>
        <v>0</v>
      </c>
      <c r="S220" s="101"/>
    </row>
    <row r="221" spans="1:19" ht="30" customHeight="1" thickBot="1">
      <c r="A221" s="182" t="s">
        <v>201</v>
      </c>
      <c r="B221" s="183"/>
      <c r="C221" s="27">
        <f>C195+C199+C209+C212+C216+C220</f>
        <v>1807316</v>
      </c>
      <c r="D221" s="27">
        <f>D195+D199+D209+D212+D216+D220</f>
        <v>2155351</v>
      </c>
      <c r="E221" s="28">
        <f t="shared" si="53"/>
        <v>348035</v>
      </c>
      <c r="F221" s="142"/>
      <c r="G221" s="29"/>
      <c r="H221" s="57">
        <f>H195+H199+H209+H212+H216+H220</f>
        <v>2045616</v>
      </c>
      <c r="I221" s="30">
        <f t="shared" si="50"/>
        <v>-109735</v>
      </c>
      <c r="J221" s="68"/>
      <c r="K221" s="74">
        <f>K195+K199+K209+K212+K216+K220</f>
        <v>2045616</v>
      </c>
      <c r="L221" s="87">
        <f t="shared" si="54"/>
        <v>0</v>
      </c>
      <c r="M221" s="80"/>
      <c r="N221" s="57">
        <f>N195+N199+N209+N212+N216+N220</f>
        <v>2049068</v>
      </c>
      <c r="O221" s="28">
        <f t="shared" si="51"/>
        <v>3452</v>
      </c>
      <c r="P221" s="102"/>
      <c r="Q221" s="57">
        <f>Q195+Q199+Q209+Q212+Q216+Q220</f>
        <v>1969033</v>
      </c>
      <c r="R221" s="28">
        <f t="shared" si="52"/>
        <v>-80035</v>
      </c>
      <c r="S221" s="102"/>
    </row>
    <row r="222" spans="1:19" ht="30" customHeight="1">
      <c r="A222" s="184" t="s">
        <v>202</v>
      </c>
      <c r="B222" s="11" t="s">
        <v>176</v>
      </c>
      <c r="C222" s="12">
        <v>180904</v>
      </c>
      <c r="D222" s="12">
        <v>182177</v>
      </c>
      <c r="E222" s="13">
        <f t="shared" si="53"/>
        <v>1273</v>
      </c>
      <c r="F222" s="139" t="s">
        <v>438</v>
      </c>
      <c r="G222" s="19"/>
      <c r="H222" s="63">
        <v>180898</v>
      </c>
      <c r="I222" s="14">
        <f t="shared" si="50"/>
        <v>-1279</v>
      </c>
      <c r="J222" s="65" t="s">
        <v>506</v>
      </c>
      <c r="K222" s="71">
        <v>180898</v>
      </c>
      <c r="L222" s="84">
        <f t="shared" si="54"/>
        <v>0</v>
      </c>
      <c r="M222" s="77"/>
      <c r="N222" s="55">
        <v>180898</v>
      </c>
      <c r="O222" s="13">
        <f t="shared" si="51"/>
        <v>0</v>
      </c>
      <c r="P222" s="99"/>
      <c r="Q222" s="55">
        <v>180898</v>
      </c>
      <c r="R222" s="13">
        <f t="shared" si="52"/>
        <v>0</v>
      </c>
      <c r="S222" s="99"/>
    </row>
    <row r="223" spans="1:19" ht="30" customHeight="1">
      <c r="A223" s="185"/>
      <c r="B223" s="7" t="s">
        <v>177</v>
      </c>
      <c r="C223" s="2">
        <v>15553</v>
      </c>
      <c r="D223" s="2">
        <v>12521</v>
      </c>
      <c r="E223" s="3">
        <f t="shared" si="53"/>
        <v>-3032</v>
      </c>
      <c r="F223" s="140" t="s">
        <v>439</v>
      </c>
      <c r="G223" s="20"/>
      <c r="H223" s="62">
        <v>13473</v>
      </c>
      <c r="I223" s="1">
        <f t="shared" si="50"/>
        <v>952</v>
      </c>
      <c r="J223" s="66" t="s">
        <v>507</v>
      </c>
      <c r="K223" s="72">
        <v>13473</v>
      </c>
      <c r="L223" s="85">
        <f t="shared" si="54"/>
        <v>0</v>
      </c>
      <c r="M223" s="78"/>
      <c r="N223" s="56">
        <v>13473</v>
      </c>
      <c r="O223" s="3">
        <f t="shared" si="51"/>
        <v>0</v>
      </c>
      <c r="P223" s="100"/>
      <c r="Q223" s="56">
        <v>13473</v>
      </c>
      <c r="R223" s="3">
        <f t="shared" si="52"/>
        <v>0</v>
      </c>
      <c r="S223" s="100"/>
    </row>
    <row r="224" spans="1:19" ht="30" customHeight="1">
      <c r="A224" s="185"/>
      <c r="B224" s="7" t="s">
        <v>178</v>
      </c>
      <c r="C224" s="8">
        <v>682</v>
      </c>
      <c r="D224" s="8">
        <v>632</v>
      </c>
      <c r="E224" s="3">
        <f t="shared" si="53"/>
        <v>-50</v>
      </c>
      <c r="F224" s="140" t="s">
        <v>440</v>
      </c>
      <c r="G224" s="20"/>
      <c r="H224" s="62">
        <v>632</v>
      </c>
      <c r="I224" s="1">
        <f t="shared" si="50"/>
        <v>0</v>
      </c>
      <c r="J224" s="66"/>
      <c r="K224" s="72">
        <v>632</v>
      </c>
      <c r="L224" s="85">
        <f t="shared" si="54"/>
        <v>0</v>
      </c>
      <c r="M224" s="78"/>
      <c r="N224" s="56">
        <v>632</v>
      </c>
      <c r="O224" s="3">
        <f t="shared" si="51"/>
        <v>0</v>
      </c>
      <c r="P224" s="95"/>
      <c r="Q224" s="56">
        <v>632</v>
      </c>
      <c r="R224" s="3">
        <f t="shared" si="52"/>
        <v>0</v>
      </c>
      <c r="S224" s="95"/>
    </row>
    <row r="225" spans="1:19" ht="30" customHeight="1">
      <c r="A225" s="186"/>
      <c r="B225" s="32" t="s">
        <v>179</v>
      </c>
      <c r="C225" s="33">
        <f>SUM(C222:C224)</f>
        <v>197139</v>
      </c>
      <c r="D225" s="33">
        <f>SUM(D222:D224)</f>
        <v>195330</v>
      </c>
      <c r="E225" s="34">
        <f t="shared" si="53"/>
        <v>-1809</v>
      </c>
      <c r="F225" s="141"/>
      <c r="G225" s="35"/>
      <c r="H225" s="48">
        <f>SUM(H222:H224)</f>
        <v>195003</v>
      </c>
      <c r="I225" s="36">
        <f t="shared" si="50"/>
        <v>-327</v>
      </c>
      <c r="J225" s="67"/>
      <c r="K225" s="73">
        <f>SUM(K222:K224)</f>
        <v>195003</v>
      </c>
      <c r="L225" s="86">
        <f t="shared" si="54"/>
        <v>0</v>
      </c>
      <c r="M225" s="79"/>
      <c r="N225" s="48">
        <f>SUM(N222:N224)</f>
        <v>195003</v>
      </c>
      <c r="O225" s="34">
        <f t="shared" si="51"/>
        <v>0</v>
      </c>
      <c r="P225" s="96"/>
      <c r="Q225" s="48">
        <f>SUM(Q222:Q224)</f>
        <v>195003</v>
      </c>
      <c r="R225" s="34">
        <f t="shared" si="52"/>
        <v>0</v>
      </c>
      <c r="S225" s="96"/>
    </row>
    <row r="226" spans="1:19" ht="30" customHeight="1" thickBot="1">
      <c r="A226" s="182" t="s">
        <v>180</v>
      </c>
      <c r="B226" s="183"/>
      <c r="C226" s="27">
        <f>C225</f>
        <v>197139</v>
      </c>
      <c r="D226" s="27">
        <f>D225</f>
        <v>195330</v>
      </c>
      <c r="E226" s="28">
        <f t="shared" si="53"/>
        <v>-1809</v>
      </c>
      <c r="F226" s="142"/>
      <c r="G226" s="29"/>
      <c r="H226" s="57">
        <f>SUM(H225)</f>
        <v>195003</v>
      </c>
      <c r="I226" s="30">
        <f t="shared" si="50"/>
        <v>-327</v>
      </c>
      <c r="J226" s="68"/>
      <c r="K226" s="74">
        <f>SUM(K225)</f>
        <v>195003</v>
      </c>
      <c r="L226" s="87">
        <f t="shared" si="54"/>
        <v>0</v>
      </c>
      <c r="M226" s="80"/>
      <c r="N226" s="57">
        <f>SUM(N225)</f>
        <v>195003</v>
      </c>
      <c r="O226" s="28">
        <f t="shared" si="51"/>
        <v>0</v>
      </c>
      <c r="P226" s="97"/>
      <c r="Q226" s="57">
        <f>SUM(Q225)</f>
        <v>195003</v>
      </c>
      <c r="R226" s="28">
        <f t="shared" si="52"/>
        <v>0</v>
      </c>
      <c r="S226" s="97"/>
    </row>
    <row r="227" spans="1:19" ht="30" customHeight="1">
      <c r="A227" s="47" t="s">
        <v>207</v>
      </c>
      <c r="B227" s="38" t="s">
        <v>181</v>
      </c>
      <c r="C227" s="39">
        <v>1690</v>
      </c>
      <c r="D227" s="39">
        <v>1685</v>
      </c>
      <c r="E227" s="40">
        <f t="shared" si="53"/>
        <v>-5</v>
      </c>
      <c r="F227" s="157"/>
      <c r="G227" s="41"/>
      <c r="H227" s="58">
        <v>1679</v>
      </c>
      <c r="I227" s="42">
        <f t="shared" si="50"/>
        <v>-6</v>
      </c>
      <c r="J227" s="69"/>
      <c r="K227" s="75">
        <v>1679</v>
      </c>
      <c r="L227" s="89">
        <f t="shared" si="54"/>
        <v>0</v>
      </c>
      <c r="M227" s="81"/>
      <c r="N227" s="58">
        <v>1679</v>
      </c>
      <c r="O227" s="40">
        <f t="shared" si="51"/>
        <v>0</v>
      </c>
      <c r="P227" s="98"/>
      <c r="Q227" s="58">
        <v>1679</v>
      </c>
      <c r="R227" s="40">
        <f t="shared" si="52"/>
        <v>0</v>
      </c>
      <c r="S227" s="98"/>
    </row>
    <row r="228" spans="1:19" ht="30" customHeight="1" thickBot="1">
      <c r="A228" s="182" t="s">
        <v>208</v>
      </c>
      <c r="B228" s="183"/>
      <c r="C228" s="27">
        <f>C227</f>
        <v>1690</v>
      </c>
      <c r="D228" s="27">
        <f>D227</f>
        <v>1685</v>
      </c>
      <c r="E228" s="28">
        <f t="shared" si="53"/>
        <v>-5</v>
      </c>
      <c r="F228" s="142"/>
      <c r="G228" s="29"/>
      <c r="H228" s="57">
        <f>SUM(H227)</f>
        <v>1679</v>
      </c>
      <c r="I228" s="30">
        <f t="shared" si="50"/>
        <v>-6</v>
      </c>
      <c r="J228" s="68"/>
      <c r="K228" s="74">
        <f>SUM(K227)</f>
        <v>1679</v>
      </c>
      <c r="L228" s="87">
        <f t="shared" si="54"/>
        <v>0</v>
      </c>
      <c r="M228" s="80"/>
      <c r="N228" s="57">
        <f>SUM(N227)</f>
        <v>1679</v>
      </c>
      <c r="O228" s="28">
        <f t="shared" si="51"/>
        <v>0</v>
      </c>
      <c r="P228" s="97"/>
      <c r="Q228" s="57">
        <f>SUM(Q227)</f>
        <v>1679</v>
      </c>
      <c r="R228" s="28">
        <f t="shared" si="52"/>
        <v>0</v>
      </c>
      <c r="S228" s="97"/>
    </row>
    <row r="229" spans="1:19" ht="30" customHeight="1">
      <c r="A229" s="187" t="s">
        <v>204</v>
      </c>
      <c r="B229" s="11" t="s">
        <v>182</v>
      </c>
      <c r="C229" s="12">
        <v>1195364</v>
      </c>
      <c r="D229" s="12">
        <v>1196163</v>
      </c>
      <c r="E229" s="13">
        <f t="shared" si="53"/>
        <v>799</v>
      </c>
      <c r="F229" s="139" t="s">
        <v>301</v>
      </c>
      <c r="G229" s="19"/>
      <c r="H229" s="55">
        <v>1182863</v>
      </c>
      <c r="I229" s="14">
        <f t="shared" si="50"/>
        <v>-13300</v>
      </c>
      <c r="J229" s="65" t="s">
        <v>508</v>
      </c>
      <c r="K229" s="71">
        <v>1182863</v>
      </c>
      <c r="L229" s="84">
        <f t="shared" si="54"/>
        <v>0</v>
      </c>
      <c r="M229" s="77"/>
      <c r="N229" s="55">
        <v>1182863</v>
      </c>
      <c r="O229" s="13">
        <f t="shared" si="51"/>
        <v>0</v>
      </c>
      <c r="P229" s="94"/>
      <c r="Q229" s="55">
        <v>1182863</v>
      </c>
      <c r="R229" s="13">
        <f t="shared" si="52"/>
        <v>0</v>
      </c>
      <c r="S229" s="94"/>
    </row>
    <row r="230" spans="1:19" ht="30" customHeight="1">
      <c r="A230" s="188"/>
      <c r="B230" s="7" t="s">
        <v>183</v>
      </c>
      <c r="C230" s="2">
        <v>81207</v>
      </c>
      <c r="D230" s="2">
        <v>69409</v>
      </c>
      <c r="E230" s="3">
        <f t="shared" si="53"/>
        <v>-11798</v>
      </c>
      <c r="F230" s="140" t="s">
        <v>302</v>
      </c>
      <c r="G230" s="20"/>
      <c r="H230" s="56">
        <v>69404</v>
      </c>
      <c r="I230" s="1">
        <f t="shared" si="50"/>
        <v>-5</v>
      </c>
      <c r="J230" s="66"/>
      <c r="K230" s="72">
        <v>69404</v>
      </c>
      <c r="L230" s="85">
        <f t="shared" si="54"/>
        <v>0</v>
      </c>
      <c r="M230" s="78"/>
      <c r="N230" s="56">
        <v>69404</v>
      </c>
      <c r="O230" s="3">
        <f t="shared" si="51"/>
        <v>0</v>
      </c>
      <c r="P230" s="95"/>
      <c r="Q230" s="56">
        <v>69404</v>
      </c>
      <c r="R230" s="3">
        <f t="shared" si="52"/>
        <v>0</v>
      </c>
      <c r="S230" s="95"/>
    </row>
    <row r="231" spans="1:19" ht="30" customHeight="1">
      <c r="A231" s="188"/>
      <c r="B231" s="7" t="s">
        <v>184</v>
      </c>
      <c r="C231" s="8">
        <v>311</v>
      </c>
      <c r="D231" s="106">
        <v>1237</v>
      </c>
      <c r="E231" s="3">
        <f t="shared" si="53"/>
        <v>926</v>
      </c>
      <c r="F231" s="140" t="s">
        <v>303</v>
      </c>
      <c r="G231" s="20"/>
      <c r="H231" s="56">
        <v>1237</v>
      </c>
      <c r="I231" s="1">
        <f t="shared" si="50"/>
        <v>0</v>
      </c>
      <c r="J231" s="66"/>
      <c r="K231" s="72">
        <v>1237</v>
      </c>
      <c r="L231" s="85">
        <f t="shared" si="54"/>
        <v>0</v>
      </c>
      <c r="M231" s="78"/>
      <c r="N231" s="56">
        <v>1237</v>
      </c>
      <c r="O231" s="3">
        <f t="shared" si="51"/>
        <v>0</v>
      </c>
      <c r="P231" s="95"/>
      <c r="Q231" s="56">
        <v>1237</v>
      </c>
      <c r="R231" s="3">
        <f t="shared" si="52"/>
        <v>0</v>
      </c>
      <c r="S231" s="95"/>
    </row>
    <row r="232" spans="1:19" ht="30" customHeight="1">
      <c r="A232" s="188"/>
      <c r="B232" s="7" t="s">
        <v>185</v>
      </c>
      <c r="C232" s="8">
        <v>11</v>
      </c>
      <c r="D232" s="106">
        <v>37</v>
      </c>
      <c r="E232" s="3">
        <f t="shared" si="53"/>
        <v>26</v>
      </c>
      <c r="F232" s="140" t="s">
        <v>304</v>
      </c>
      <c r="G232" s="20"/>
      <c r="H232" s="56">
        <v>37</v>
      </c>
      <c r="I232" s="1">
        <f t="shared" si="50"/>
        <v>0</v>
      </c>
      <c r="J232" s="66"/>
      <c r="K232" s="72">
        <v>37</v>
      </c>
      <c r="L232" s="85">
        <f t="shared" si="54"/>
        <v>0</v>
      </c>
      <c r="M232" s="78"/>
      <c r="N232" s="56">
        <v>37</v>
      </c>
      <c r="O232" s="3">
        <f t="shared" si="51"/>
        <v>0</v>
      </c>
      <c r="P232" s="95"/>
      <c r="Q232" s="56">
        <v>37</v>
      </c>
      <c r="R232" s="3">
        <f t="shared" si="52"/>
        <v>0</v>
      </c>
      <c r="S232" s="95"/>
    </row>
    <row r="233" spans="1:19" ht="30" customHeight="1">
      <c r="A233" s="188"/>
      <c r="B233" s="7" t="s">
        <v>186</v>
      </c>
      <c r="C233" s="8">
        <v>111</v>
      </c>
      <c r="D233" s="106">
        <v>401</v>
      </c>
      <c r="E233" s="3">
        <f t="shared" si="53"/>
        <v>290</v>
      </c>
      <c r="F233" s="140" t="s">
        <v>305</v>
      </c>
      <c r="G233" s="20"/>
      <c r="H233" s="56">
        <v>401</v>
      </c>
      <c r="I233" s="1">
        <f t="shared" si="50"/>
        <v>0</v>
      </c>
      <c r="J233" s="66"/>
      <c r="K233" s="72">
        <v>401</v>
      </c>
      <c r="L233" s="85">
        <f t="shared" si="54"/>
        <v>0</v>
      </c>
      <c r="M233" s="78"/>
      <c r="N233" s="56">
        <v>401</v>
      </c>
      <c r="O233" s="3">
        <f t="shared" si="51"/>
        <v>0</v>
      </c>
      <c r="P233" s="95"/>
      <c r="Q233" s="56">
        <v>401</v>
      </c>
      <c r="R233" s="3">
        <f t="shared" si="52"/>
        <v>0</v>
      </c>
      <c r="S233" s="95"/>
    </row>
    <row r="234" spans="1:19" ht="30" customHeight="1">
      <c r="A234" s="188"/>
      <c r="B234" s="7" t="s">
        <v>187</v>
      </c>
      <c r="C234" s="8">
        <v>1</v>
      </c>
      <c r="D234" s="106">
        <v>1</v>
      </c>
      <c r="E234" s="3">
        <f t="shared" si="53"/>
        <v>0</v>
      </c>
      <c r="F234" s="140" t="s">
        <v>306</v>
      </c>
      <c r="G234" s="20"/>
      <c r="H234" s="56">
        <v>1</v>
      </c>
      <c r="I234" s="1">
        <f t="shared" si="50"/>
        <v>0</v>
      </c>
      <c r="J234" s="66"/>
      <c r="K234" s="72">
        <v>1</v>
      </c>
      <c r="L234" s="85">
        <f t="shared" si="54"/>
        <v>0</v>
      </c>
      <c r="M234" s="78"/>
      <c r="N234" s="56">
        <v>1</v>
      </c>
      <c r="O234" s="3">
        <f t="shared" si="51"/>
        <v>0</v>
      </c>
      <c r="P234" s="95"/>
      <c r="Q234" s="56">
        <v>1</v>
      </c>
      <c r="R234" s="3">
        <f t="shared" si="52"/>
        <v>0</v>
      </c>
      <c r="S234" s="95"/>
    </row>
    <row r="235" spans="1:19" ht="30" customHeight="1">
      <c r="A235" s="188"/>
      <c r="B235" s="7" t="s">
        <v>510</v>
      </c>
      <c r="C235" s="8"/>
      <c r="D235" s="106"/>
      <c r="E235" s="3">
        <f t="shared" ref="E235" si="55">D235-C235</f>
        <v>0</v>
      </c>
      <c r="F235" s="140" t="s">
        <v>511</v>
      </c>
      <c r="G235" s="20"/>
      <c r="H235" s="56">
        <v>0</v>
      </c>
      <c r="I235" s="1">
        <f t="shared" si="50"/>
        <v>0</v>
      </c>
      <c r="J235" s="66"/>
      <c r="K235" s="72">
        <v>2643</v>
      </c>
      <c r="L235" s="85">
        <f t="shared" si="54"/>
        <v>2643</v>
      </c>
      <c r="M235" s="78" t="s">
        <v>512</v>
      </c>
      <c r="N235" s="56">
        <v>2643</v>
      </c>
      <c r="O235" s="3">
        <f t="shared" si="51"/>
        <v>0</v>
      </c>
      <c r="P235" s="95"/>
      <c r="Q235" s="56">
        <v>2643</v>
      </c>
      <c r="R235" s="3">
        <f t="shared" si="52"/>
        <v>0</v>
      </c>
      <c r="S235" s="95"/>
    </row>
    <row r="236" spans="1:19" ht="30" customHeight="1">
      <c r="A236" s="189"/>
      <c r="B236" s="9" t="s">
        <v>188</v>
      </c>
      <c r="C236" s="2">
        <v>30000</v>
      </c>
      <c r="D236" s="106">
        <v>30000</v>
      </c>
      <c r="E236" s="3">
        <f t="shared" si="53"/>
        <v>0</v>
      </c>
      <c r="F236" s="140" t="s">
        <v>188</v>
      </c>
      <c r="G236" s="20"/>
      <c r="H236" s="56">
        <v>30000</v>
      </c>
      <c r="I236" s="1">
        <f t="shared" si="50"/>
        <v>0</v>
      </c>
      <c r="J236" s="66"/>
      <c r="K236" s="72">
        <v>30000</v>
      </c>
      <c r="L236" s="85">
        <f t="shared" si="54"/>
        <v>0</v>
      </c>
      <c r="M236" s="78"/>
      <c r="N236" s="56">
        <v>30000</v>
      </c>
      <c r="O236" s="3">
        <f t="shared" si="51"/>
        <v>0</v>
      </c>
      <c r="P236" s="95"/>
      <c r="Q236" s="56">
        <v>30000</v>
      </c>
      <c r="R236" s="3">
        <f t="shared" si="52"/>
        <v>0</v>
      </c>
      <c r="S236" s="95"/>
    </row>
    <row r="237" spans="1:19" ht="30" customHeight="1" thickBot="1">
      <c r="A237" s="182" t="s">
        <v>203</v>
      </c>
      <c r="B237" s="183"/>
      <c r="C237" s="27">
        <f>SUM(C229:C236)</f>
        <v>1307005</v>
      </c>
      <c r="D237" s="27">
        <f>SUM(D229:D236)</f>
        <v>1297248</v>
      </c>
      <c r="E237" s="28">
        <f t="shared" si="53"/>
        <v>-9757</v>
      </c>
      <c r="F237" s="142"/>
      <c r="G237" s="29"/>
      <c r="H237" s="57">
        <f>SUM(H229:H236)</f>
        <v>1283943</v>
      </c>
      <c r="I237" s="30">
        <f t="shared" si="50"/>
        <v>-13305</v>
      </c>
      <c r="J237" s="31"/>
      <c r="K237" s="74">
        <f>SUM(K229:K236)</f>
        <v>1286586</v>
      </c>
      <c r="L237" s="87">
        <f t="shared" si="54"/>
        <v>2643</v>
      </c>
      <c r="M237" s="80"/>
      <c r="N237" s="57">
        <f>SUM(N229:N236)</f>
        <v>1286586</v>
      </c>
      <c r="O237" s="28">
        <f t="shared" si="51"/>
        <v>0</v>
      </c>
      <c r="P237" s="97"/>
      <c r="Q237" s="57">
        <f>SUM(Q229:Q236)</f>
        <v>1286586</v>
      </c>
      <c r="R237" s="28">
        <f t="shared" si="52"/>
        <v>0</v>
      </c>
      <c r="S237" s="97"/>
    </row>
    <row r="238" spans="1:19" ht="30" customHeight="1">
      <c r="A238" s="196" t="s">
        <v>206</v>
      </c>
      <c r="B238" s="17" t="s">
        <v>190</v>
      </c>
      <c r="C238" s="12">
        <v>2420818</v>
      </c>
      <c r="D238" s="12">
        <v>2438849</v>
      </c>
      <c r="E238" s="13">
        <f t="shared" si="53"/>
        <v>18031</v>
      </c>
      <c r="F238" s="139" t="s">
        <v>300</v>
      </c>
      <c r="G238" s="19"/>
      <c r="H238" s="55">
        <v>2438849</v>
      </c>
      <c r="I238" s="14">
        <f t="shared" si="50"/>
        <v>0</v>
      </c>
      <c r="J238" s="24"/>
      <c r="K238" s="71">
        <v>2438849</v>
      </c>
      <c r="L238" s="84">
        <f t="shared" si="54"/>
        <v>0</v>
      </c>
      <c r="M238" s="77"/>
      <c r="N238" s="55">
        <v>2438849</v>
      </c>
      <c r="O238" s="13">
        <f t="shared" si="51"/>
        <v>0</v>
      </c>
      <c r="P238" s="94"/>
      <c r="Q238" s="55">
        <v>2438849</v>
      </c>
      <c r="R238" s="13">
        <f t="shared" si="52"/>
        <v>0</v>
      </c>
      <c r="S238" s="94"/>
    </row>
    <row r="239" spans="1:19" ht="30" customHeight="1">
      <c r="A239" s="197"/>
      <c r="B239" s="5" t="s">
        <v>191</v>
      </c>
      <c r="C239" s="2">
        <v>57491</v>
      </c>
      <c r="D239" s="2">
        <v>60389</v>
      </c>
      <c r="E239" s="3">
        <f t="shared" si="53"/>
        <v>2898</v>
      </c>
      <c r="F239" s="140" t="s">
        <v>300</v>
      </c>
      <c r="G239" s="20"/>
      <c r="H239" s="56">
        <v>60389</v>
      </c>
      <c r="I239" s="1">
        <f t="shared" si="50"/>
        <v>0</v>
      </c>
      <c r="J239" s="25"/>
      <c r="K239" s="72">
        <v>60389</v>
      </c>
      <c r="L239" s="85">
        <f t="shared" si="54"/>
        <v>0</v>
      </c>
      <c r="M239" s="78"/>
      <c r="N239" s="56">
        <v>60389</v>
      </c>
      <c r="O239" s="3">
        <f t="shared" si="51"/>
        <v>0</v>
      </c>
      <c r="P239" s="95"/>
      <c r="Q239" s="56">
        <v>60389</v>
      </c>
      <c r="R239" s="3">
        <f t="shared" si="52"/>
        <v>0</v>
      </c>
      <c r="S239" s="95"/>
    </row>
    <row r="240" spans="1:19" ht="30" customHeight="1">
      <c r="A240" s="197"/>
      <c r="B240" s="5" t="s">
        <v>192</v>
      </c>
      <c r="C240" s="2">
        <v>53786</v>
      </c>
      <c r="D240" s="2">
        <v>52516</v>
      </c>
      <c r="E240" s="3">
        <f t="shared" si="53"/>
        <v>-1270</v>
      </c>
      <c r="F240" s="140" t="s">
        <v>300</v>
      </c>
      <c r="G240" s="20"/>
      <c r="H240" s="56">
        <v>52516</v>
      </c>
      <c r="I240" s="1">
        <f t="shared" si="50"/>
        <v>0</v>
      </c>
      <c r="J240" s="25"/>
      <c r="K240" s="72">
        <v>52516</v>
      </c>
      <c r="L240" s="85">
        <f t="shared" si="54"/>
        <v>0</v>
      </c>
      <c r="M240" s="78"/>
      <c r="N240" s="56">
        <v>52516</v>
      </c>
      <c r="O240" s="3">
        <f t="shared" si="51"/>
        <v>0</v>
      </c>
      <c r="P240" s="95"/>
      <c r="Q240" s="56">
        <v>52516</v>
      </c>
      <c r="R240" s="3">
        <f t="shared" si="52"/>
        <v>0</v>
      </c>
      <c r="S240" s="95"/>
    </row>
    <row r="241" spans="1:19" ht="30" customHeight="1">
      <c r="A241" s="197"/>
      <c r="B241" s="5" t="s">
        <v>193</v>
      </c>
      <c r="C241" s="2">
        <v>11182</v>
      </c>
      <c r="D241" s="2">
        <v>11234</v>
      </c>
      <c r="E241" s="3">
        <f t="shared" si="53"/>
        <v>52</v>
      </c>
      <c r="F241" s="140" t="s">
        <v>300</v>
      </c>
      <c r="G241" s="20"/>
      <c r="H241" s="56">
        <v>11234</v>
      </c>
      <c r="I241" s="1">
        <f t="shared" si="50"/>
        <v>0</v>
      </c>
      <c r="J241" s="25"/>
      <c r="K241" s="72">
        <v>11234</v>
      </c>
      <c r="L241" s="85">
        <f t="shared" si="54"/>
        <v>0</v>
      </c>
      <c r="M241" s="78"/>
      <c r="N241" s="56">
        <v>11234</v>
      </c>
      <c r="O241" s="3">
        <f t="shared" si="51"/>
        <v>0</v>
      </c>
      <c r="P241" s="95"/>
      <c r="Q241" s="56">
        <v>11234</v>
      </c>
      <c r="R241" s="3">
        <f t="shared" si="52"/>
        <v>0</v>
      </c>
      <c r="S241" s="95"/>
    </row>
    <row r="242" spans="1:19" ht="30" customHeight="1">
      <c r="A242" s="197"/>
      <c r="B242" s="5" t="s">
        <v>194</v>
      </c>
      <c r="C242" s="2">
        <v>5277</v>
      </c>
      <c r="D242" s="2">
        <v>7795</v>
      </c>
      <c r="E242" s="3">
        <f t="shared" si="53"/>
        <v>2518</v>
      </c>
      <c r="F242" s="140" t="s">
        <v>300</v>
      </c>
      <c r="G242" s="20"/>
      <c r="H242" s="56">
        <v>7795</v>
      </c>
      <c r="I242" s="1">
        <f t="shared" si="50"/>
        <v>0</v>
      </c>
      <c r="J242" s="25"/>
      <c r="K242" s="72">
        <v>7795</v>
      </c>
      <c r="L242" s="85">
        <f t="shared" si="54"/>
        <v>0</v>
      </c>
      <c r="M242" s="78"/>
      <c r="N242" s="56">
        <v>7795</v>
      </c>
      <c r="O242" s="3">
        <f t="shared" si="51"/>
        <v>0</v>
      </c>
      <c r="P242" s="95"/>
      <c r="Q242" s="56">
        <v>7795</v>
      </c>
      <c r="R242" s="3">
        <f t="shared" si="52"/>
        <v>0</v>
      </c>
      <c r="S242" s="95"/>
    </row>
    <row r="243" spans="1:19" ht="30" customHeight="1">
      <c r="A243" s="198"/>
      <c r="B243" s="6" t="s">
        <v>195</v>
      </c>
      <c r="C243" s="2">
        <v>77571</v>
      </c>
      <c r="D243" s="2">
        <v>62577</v>
      </c>
      <c r="E243" s="3">
        <f t="shared" si="53"/>
        <v>-14994</v>
      </c>
      <c r="F243" s="140" t="s">
        <v>300</v>
      </c>
      <c r="G243" s="20"/>
      <c r="H243" s="56">
        <v>62577</v>
      </c>
      <c r="I243" s="1">
        <f t="shared" si="50"/>
        <v>0</v>
      </c>
      <c r="J243" s="25"/>
      <c r="K243" s="72">
        <v>62577</v>
      </c>
      <c r="L243" s="85">
        <f t="shared" si="54"/>
        <v>0</v>
      </c>
      <c r="M243" s="78"/>
      <c r="N243" s="56">
        <v>62577</v>
      </c>
      <c r="O243" s="3">
        <f t="shared" si="51"/>
        <v>0</v>
      </c>
      <c r="P243" s="95"/>
      <c r="Q243" s="56">
        <v>62577</v>
      </c>
      <c r="R243" s="3">
        <f t="shared" si="52"/>
        <v>0</v>
      </c>
      <c r="S243" s="95"/>
    </row>
    <row r="244" spans="1:19" ht="30" customHeight="1" thickBot="1">
      <c r="A244" s="180" t="s">
        <v>205</v>
      </c>
      <c r="B244" s="181"/>
      <c r="C244" s="27">
        <f>SUM(C238:C243)</f>
        <v>2626125</v>
      </c>
      <c r="D244" s="27">
        <f>SUM(D238:D243)</f>
        <v>2633360</v>
      </c>
      <c r="E244" s="28">
        <f t="shared" si="53"/>
        <v>7235</v>
      </c>
      <c r="F244" s="142"/>
      <c r="G244" s="31"/>
      <c r="H244" s="164">
        <f>SUM(H238:H243)</f>
        <v>2633360</v>
      </c>
      <c r="I244" s="30">
        <f t="shared" si="50"/>
        <v>0</v>
      </c>
      <c r="J244" s="31"/>
      <c r="K244" s="74">
        <f>SUM(K238:K243)</f>
        <v>2633360</v>
      </c>
      <c r="L244" s="87">
        <f t="shared" si="54"/>
        <v>0</v>
      </c>
      <c r="M244" s="80"/>
      <c r="N244" s="57">
        <f>SUM(N238:N243)</f>
        <v>2633360</v>
      </c>
      <c r="O244" s="28">
        <f t="shared" si="51"/>
        <v>0</v>
      </c>
      <c r="P244" s="97"/>
      <c r="Q244" s="57">
        <f>SUM(Q238:Q243)</f>
        <v>2633360</v>
      </c>
      <c r="R244" s="28">
        <f t="shared" si="52"/>
        <v>0</v>
      </c>
      <c r="S244" s="97"/>
    </row>
    <row r="245" spans="1:19" s="18" customFormat="1" ht="35.25" customHeight="1">
      <c r="A245" s="179" t="s">
        <v>215</v>
      </c>
      <c r="B245" s="179"/>
      <c r="C245" s="165">
        <f>C22+C68+C106+C174+C176+C221+C226+C228+C237+C238</f>
        <v>19960000</v>
      </c>
      <c r="D245" s="165">
        <f>D22+D68+D106+D174+D176+D221+D226+D228+D237+D238</f>
        <v>20586309</v>
      </c>
      <c r="E245" s="166">
        <f t="shared" si="53"/>
        <v>626309</v>
      </c>
      <c r="F245" s="167"/>
      <c r="G245" s="168"/>
      <c r="H245" s="169">
        <f>H22+H68+H106+H174+H176+H221+H226+H228+H237+H238</f>
        <v>20061783</v>
      </c>
      <c r="I245" s="170">
        <f t="shared" si="50"/>
        <v>-524526</v>
      </c>
      <c r="J245" s="171"/>
      <c r="K245" s="172">
        <f>K22+K68+K106+K174+K176+K221+K226+K228+K237+K238</f>
        <v>20057091</v>
      </c>
      <c r="L245" s="173">
        <f t="shared" si="54"/>
        <v>-4692</v>
      </c>
      <c r="M245" s="174"/>
      <c r="N245" s="169">
        <f>N22+N68+N106+N174+N176+N221+N226+N228+N237+N238</f>
        <v>20091000</v>
      </c>
      <c r="O245" s="166">
        <f t="shared" si="51"/>
        <v>33909</v>
      </c>
      <c r="P245" s="175"/>
      <c r="Q245" s="169">
        <f>Q22+Q68+Q106+Q174+Q176+Q221+Q226+Q228+Q237+Q238</f>
        <v>20087000</v>
      </c>
      <c r="R245" s="166">
        <f t="shared" si="52"/>
        <v>-4000</v>
      </c>
      <c r="S245" s="175"/>
    </row>
    <row r="248" spans="1:19" ht="13.5" customHeight="1"/>
    <row r="250" spans="1:19" ht="13.5" customHeight="1"/>
    <row r="252" spans="1:19" ht="13.5" customHeight="1"/>
    <row r="254" spans="1:19" ht="13.5" customHeight="1"/>
    <row r="256" spans="1:19" ht="13.5" customHeight="1"/>
    <row r="258" ht="13.5" customHeight="1"/>
    <row r="262" ht="13.5" customHeight="1"/>
    <row r="264" ht="13.5" customHeight="1"/>
    <row r="266" ht="13.5" customHeight="1"/>
  </sheetData>
  <mergeCells count="31">
    <mergeCell ref="A1:S1"/>
    <mergeCell ref="A221:B221"/>
    <mergeCell ref="A226:B226"/>
    <mergeCell ref="A228:B228"/>
    <mergeCell ref="H2:J2"/>
    <mergeCell ref="K2:M2"/>
    <mergeCell ref="Q2:S2"/>
    <mergeCell ref="N2:P2"/>
    <mergeCell ref="A107:A170"/>
    <mergeCell ref="A177:A220"/>
    <mergeCell ref="A174:B174"/>
    <mergeCell ref="A176:B176"/>
    <mergeCell ref="G2:G3"/>
    <mergeCell ref="A22:B22"/>
    <mergeCell ref="A4:A21"/>
    <mergeCell ref="A68:B68"/>
    <mergeCell ref="D2:D3"/>
    <mergeCell ref="F2:F3"/>
    <mergeCell ref="E2:E3"/>
    <mergeCell ref="A23:A67"/>
    <mergeCell ref="A238:A243"/>
    <mergeCell ref="A106:B106"/>
    <mergeCell ref="A69:A105"/>
    <mergeCell ref="A2:A3"/>
    <mergeCell ref="B2:B3"/>
    <mergeCell ref="C2:C3"/>
    <mergeCell ref="A245:B245"/>
    <mergeCell ref="A244:B244"/>
    <mergeCell ref="A237:B237"/>
    <mergeCell ref="A222:A225"/>
    <mergeCell ref="A229:A236"/>
  </mergeCells>
  <phoneticPr fontId="18"/>
  <pageMargins left="0.31496062992125984" right="0.11811023622047245" top="0.35433070866141736" bottom="0.35433070866141736" header="0.31496062992125984" footer="0.31496062992125984"/>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21" sqref="B21"/>
    </sheetView>
  </sheetViews>
  <sheetFormatPr defaultRowHeight="13.5"/>
  <cols>
    <col min="1" max="1" width="9.25" style="4" bestFit="1" customWidth="1"/>
    <col min="2" max="2" width="9" style="4"/>
  </cols>
  <sheetData>
    <row r="1" spans="1:2">
      <c r="A1" s="4">
        <v>42331</v>
      </c>
      <c r="B1" s="4">
        <v>47314</v>
      </c>
    </row>
    <row r="2" spans="1:2">
      <c r="A2" s="4">
        <v>472070</v>
      </c>
      <c r="B2" s="4">
        <v>482545</v>
      </c>
    </row>
    <row r="3" spans="1:2">
      <c r="A3" s="4">
        <v>174607</v>
      </c>
      <c r="B3" s="4">
        <v>167936</v>
      </c>
    </row>
    <row r="4" spans="1:2">
      <c r="A4" s="4">
        <v>58099</v>
      </c>
      <c r="B4" s="4">
        <v>60631</v>
      </c>
    </row>
    <row r="5" spans="1:2">
      <c r="A5" s="4">
        <v>21853</v>
      </c>
      <c r="B5" s="4">
        <v>23745</v>
      </c>
    </row>
    <row r="6" spans="1:2">
      <c r="A6" s="4">
        <v>134321</v>
      </c>
      <c r="B6" s="4">
        <v>118791</v>
      </c>
    </row>
    <row r="7" spans="1:2">
      <c r="A7" s="4">
        <v>77891</v>
      </c>
      <c r="B7" s="4">
        <v>129004</v>
      </c>
    </row>
    <row r="8" spans="1:2">
      <c r="A8" s="4">
        <v>629060</v>
      </c>
      <c r="B8" s="4">
        <v>569135</v>
      </c>
    </row>
    <row r="9" spans="1:2">
      <c r="A9" s="4">
        <v>25063</v>
      </c>
      <c r="B9" s="4">
        <v>24855</v>
      </c>
    </row>
    <row r="10" spans="1:2">
      <c r="A10" s="4">
        <v>96119</v>
      </c>
      <c r="B10" s="4">
        <v>103277</v>
      </c>
    </row>
    <row r="11" spans="1:2">
      <c r="A11" s="4">
        <v>85504</v>
      </c>
      <c r="B11" s="4">
        <v>77539</v>
      </c>
    </row>
    <row r="12" spans="1:2">
      <c r="A12" s="4">
        <v>48906</v>
      </c>
      <c r="B12" s="4">
        <v>43641</v>
      </c>
    </row>
    <row r="13" spans="1:2">
      <c r="A13" s="4">
        <v>53995</v>
      </c>
      <c r="B13" s="4">
        <v>49258</v>
      </c>
    </row>
    <row r="14" spans="1:2">
      <c r="A14" s="4">
        <v>62659</v>
      </c>
      <c r="B14" s="4">
        <v>88130</v>
      </c>
    </row>
    <row r="15" spans="1:2">
      <c r="A15" s="4">
        <v>127276</v>
      </c>
      <c r="B15" s="4">
        <v>114321</v>
      </c>
    </row>
    <row r="16" spans="1:2">
      <c r="A16" s="4">
        <v>98810</v>
      </c>
      <c r="B16" s="4">
        <v>81097</v>
      </c>
    </row>
    <row r="17" spans="1:2">
      <c r="A17" s="4">
        <v>7172</v>
      </c>
      <c r="B17" s="4">
        <v>7075</v>
      </c>
    </row>
    <row r="18" spans="1:2">
      <c r="A18" s="4">
        <v>53012</v>
      </c>
      <c r="B18" s="4">
        <v>53483</v>
      </c>
    </row>
    <row r="19" spans="1:2">
      <c r="A19" s="4">
        <v>43816</v>
      </c>
      <c r="B19" s="4">
        <v>37619</v>
      </c>
    </row>
    <row r="20" spans="1:2">
      <c r="A20" s="4">
        <v>12780</v>
      </c>
      <c r="B20" s="4">
        <v>19063</v>
      </c>
    </row>
    <row r="21" spans="1:2">
      <c r="A21" s="4">
        <v>113505</v>
      </c>
      <c r="B21" s="4">
        <v>122359</v>
      </c>
    </row>
    <row r="22" spans="1:2">
      <c r="A22" s="4">
        <f>SUM(A1:A21)</f>
        <v>2438849</v>
      </c>
      <c r="B22" s="4">
        <f>SUM(B1:B21)</f>
        <v>2420818</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YH041800(1)</vt:lpstr>
      <vt:lpstr>Sheet1</vt:lpstr>
      <vt:lpstr>'YH041800(1)'!Print_Area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昭久</dc:creator>
  <cp:lastModifiedBy>企画政策課</cp:lastModifiedBy>
  <cp:lastPrinted>2018-12-25T07:45:04Z</cp:lastPrinted>
  <dcterms:created xsi:type="dcterms:W3CDTF">2015-11-19T02:55:46Z</dcterms:created>
  <dcterms:modified xsi:type="dcterms:W3CDTF">2019-02-04T07:06:19Z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